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n.zhang\OneDrive - HCCSS\Financial Reporting\External Reporting\MOH Reporting\BPSAA Quarterly Executive Expenses\2025-26 Reporting\Q1\"/>
    </mc:Choice>
  </mc:AlternateContent>
  <bookViews>
    <workbookView xWindow="-120" yWindow="-120" windowWidth="25440" windowHeight="15390" tabRatio="733"/>
  </bookViews>
  <sheets>
    <sheet name="Summary" sheetId="14" r:id="rId1"/>
    <sheet name="Anna Greenberg" sheetId="16" r:id="rId2"/>
    <sheet name="Lisa Tweedy" sheetId="4" r:id="rId3"/>
    <sheet name="Cindy Ward" sheetId="9" r:id="rId4"/>
    <sheet name="Tini Le" sheetId="10" r:id="rId5"/>
    <sheet name="Marla Krakower" sheetId="11" r:id="rId6"/>
    <sheet name="Lisa Burden" sheetId="12" r:id="rId7"/>
    <sheet name="Michael  McClurg" sheetId="17" r:id="rId8"/>
    <sheet name="Drop Down Menu" sheetId="13" r:id="rId9"/>
  </sheets>
  <externalReferences>
    <externalReference r:id="rId10"/>
  </externalReferences>
  <definedNames>
    <definedName name="_xlnm._FilterDatabase" localSheetId="1" hidden="1">'Anna Greenberg'!$B$16:$F$31</definedName>
    <definedName name="_xlnm.Print_Area" localSheetId="1">'Anna Greenberg'!$A$7:$G$31</definedName>
    <definedName name="_xlnm.Print_Area" localSheetId="3">'Cindy Ward'!$A$1:$G$32</definedName>
    <definedName name="_xlnm.Print_Area" localSheetId="2">'Lisa Tweedy'!$A$1:$G$37</definedName>
    <definedName name="_xlnm.Print_Area" localSheetId="5">'Marla Krakower'!$A$1:$G$36</definedName>
    <definedName name="_xlnm.Print_Area" localSheetId="0">Summary!$A$1:$F$25</definedName>
    <definedName name="_xlnm.Print_Area" localSheetId="4">'Tini Le'!$A$1:$G$47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4" l="1"/>
  <c r="D21" i="4"/>
  <c r="D19" i="4"/>
  <c r="D17" i="4"/>
  <c r="D31" i="12" l="1"/>
  <c r="D30" i="12"/>
  <c r="D29" i="12"/>
  <c r="D20" i="12"/>
  <c r="D19" i="12"/>
  <c r="D18" i="12"/>
  <c r="D17" i="12"/>
  <c r="D28" i="12"/>
  <c r="D26" i="12"/>
  <c r="D24" i="12"/>
  <c r="D23" i="12"/>
  <c r="D21" i="12"/>
  <c r="D22" i="12"/>
  <c r="D32" i="17" l="1"/>
  <c r="D31" i="16" l="1"/>
  <c r="D19" i="14" l="1"/>
  <c r="D12" i="14" s="1"/>
  <c r="D31" i="11" l="1"/>
  <c r="D28" i="9"/>
  <c r="D35" i="12" l="1"/>
  <c r="D41" i="10" l="1"/>
  <c r="D36" i="4" l="1"/>
</calcChain>
</file>

<file path=xl/sharedStrings.xml><?xml version="1.0" encoding="utf-8"?>
<sst xmlns="http://schemas.openxmlformats.org/spreadsheetml/2006/main" count="203" uniqueCount="51">
  <si>
    <t xml:space="preserve">
Ontario Health atHome
Board Expenses</t>
  </si>
  <si>
    <t>Purpose:</t>
  </si>
  <si>
    <t>Ontario Health atHome Posting of Travel, Meal and Hospitality Expense for Quarter 1 - Fiscal Year 2025/26</t>
  </si>
  <si>
    <t>Total of all expenses - Executives:</t>
  </si>
  <si>
    <t>Total of each individual's expenses:</t>
  </si>
  <si>
    <t>Anna Greenberg</t>
  </si>
  <si>
    <t>Interim Chief Executive Office</t>
  </si>
  <si>
    <t>Lisa Tweedy</t>
  </si>
  <si>
    <t>Chief Human Resources Officer</t>
  </si>
  <si>
    <t>Cindy Ward</t>
  </si>
  <si>
    <t>Interim Chief Financial Officer</t>
  </si>
  <si>
    <t>Tini Le</t>
  </si>
  <si>
    <t>Chief, Quality, Safety  &amp; Risk officer</t>
  </si>
  <si>
    <t>Marla Krakower</t>
  </si>
  <si>
    <t>Chief Strategy, Transformation and Engagement Officer</t>
  </si>
  <si>
    <t>Lisa Burden</t>
  </si>
  <si>
    <t>Chief Patient Services Officer</t>
  </si>
  <si>
    <t>Michael McClurg</t>
  </si>
  <si>
    <t>VP President, Legal Services</t>
  </si>
  <si>
    <t>Name:</t>
  </si>
  <si>
    <t>Title:</t>
  </si>
  <si>
    <t>Interim Chief Executive Officer</t>
  </si>
  <si>
    <t>Reporting Period:</t>
  </si>
  <si>
    <t>Q1 2025-26</t>
  </si>
  <si>
    <t>Date</t>
  </si>
  <si>
    <t>Amount</t>
  </si>
  <si>
    <t>Expense Category</t>
  </si>
  <si>
    <t>Description</t>
  </si>
  <si>
    <t>Travel - Incidentals</t>
  </si>
  <si>
    <t>Site Visit</t>
  </si>
  <si>
    <t>Travel - Airfare</t>
  </si>
  <si>
    <t>Total</t>
  </si>
  <si>
    <t xml:space="preserve">Travel - Train </t>
  </si>
  <si>
    <t>Travel - Accommodation</t>
  </si>
  <si>
    <t>Travel - Taxi/Public Transit</t>
  </si>
  <si>
    <t>Travel - Mileage</t>
  </si>
  <si>
    <t>Board Meeting</t>
  </si>
  <si>
    <t>Nil</t>
  </si>
  <si>
    <t>Chief Quality, Safety and Risk Officer</t>
  </si>
  <si>
    <t>Travel - Parking</t>
  </si>
  <si>
    <t>Meeting with Stakeholder</t>
  </si>
  <si>
    <t>Expense Category:</t>
  </si>
  <si>
    <t>Description:</t>
  </si>
  <si>
    <t>Travel - Vehicle Rental</t>
  </si>
  <si>
    <t>Executive Leadership Team Meeting</t>
  </si>
  <si>
    <t>Regional Internal Meeting</t>
  </si>
  <si>
    <t>Meeting with Health Service Provider</t>
  </si>
  <si>
    <t>Committee Meeting</t>
  </si>
  <si>
    <t>Training / Conference / Forum</t>
  </si>
  <si>
    <t>Travel - Meals</t>
  </si>
  <si>
    <t>Hospitality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</si>
</sst>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[$-409]d\-mmm\-yy;@"/>
    <numFmt numFmtId="167" formatCode="&quot;$&quot;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u/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2" tint="-9.9978637043366805E-2"/>
        <bgColor rgb="FF000000"/>
      </patternFill>
    </fill>
  </fills>
  <borders count="7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medium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hair">
        <color auto="1"/>
      </top>
      <bottom style="hair">
        <color auto="1"/>
      </bottom>
      <diagonal/>
    </border>
    <border>
      <left/>
      <right style="thin">
        <color rgb="FF000000"/>
      </right>
      <top style="hair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ck">
        <color rgb="FF000000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auto="1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n">
        <color auto="1"/>
      </left>
      <right/>
      <top style="thick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ck">
        <color rgb="FF000000"/>
      </bottom>
      <diagonal/>
    </border>
    <border>
      <left/>
      <right/>
      <top/>
      <bottom style="hair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hair">
        <color auto="1"/>
      </bottom>
      <diagonal/>
    </border>
    <border>
      <left style="thin">
        <color auto="1"/>
      </left>
      <right/>
      <top style="thick">
        <color rgb="FF000000"/>
      </top>
      <bottom style="thin">
        <color auto="1"/>
      </bottom>
      <diagonal/>
    </border>
    <border>
      <left/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000000"/>
      </top>
      <bottom style="thin">
        <color rgb="FF000000"/>
      </bottom>
      <diagonal/>
    </border>
    <border>
      <left style="thin">
        <color auto="1"/>
      </left>
      <right/>
      <top style="thick">
        <color rgb="FF000000"/>
      </top>
      <bottom style="medium">
        <color rgb="FF00000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2"/>
      </right>
      <top/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0"/>
      </bottom>
      <diagonal/>
    </border>
    <border>
      <left/>
      <right style="thin">
        <color theme="2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theme="0"/>
      </top>
      <bottom/>
      <diagonal/>
    </border>
    <border>
      <left style="thin">
        <color auto="1"/>
      </left>
      <right style="thin">
        <color indexed="64"/>
      </right>
      <top style="hair">
        <color auto="1"/>
      </top>
      <bottom style="thick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03">
    <xf numFmtId="0" fontId="0" fillId="0" borderId="0" xfId="0"/>
    <xf numFmtId="0" fontId="2" fillId="0" borderId="0" xfId="0" applyFont="1"/>
    <xf numFmtId="0" fontId="3" fillId="3" borderId="0" xfId="0" applyFont="1" applyFill="1"/>
    <xf numFmtId="0" fontId="4" fillId="3" borderId="0" xfId="0" applyFont="1" applyFill="1"/>
    <xf numFmtId="0" fontId="0" fillId="3" borderId="0" xfId="0" applyFill="1"/>
    <xf numFmtId="0" fontId="5" fillId="0" borderId="0" xfId="0" applyFont="1" applyAlignment="1">
      <alignment vertical="top" wrapText="1"/>
    </xf>
    <xf numFmtId="0" fontId="6" fillId="0" borderId="0" xfId="0" applyFont="1"/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5" fillId="0" borderId="0" xfId="0" applyFont="1"/>
    <xf numFmtId="0" fontId="5" fillId="2" borderId="2" xfId="0" applyFont="1" applyFill="1" applyBorder="1" applyAlignment="1">
      <alignment horizontal="center" vertical="center"/>
    </xf>
    <xf numFmtId="0" fontId="6" fillId="3" borderId="0" xfId="0" applyFont="1" applyFill="1"/>
    <xf numFmtId="0" fontId="7" fillId="3" borderId="0" xfId="0" applyFont="1" applyFill="1" applyAlignment="1">
      <alignment vertical="top" wrapText="1"/>
    </xf>
    <xf numFmtId="0" fontId="8" fillId="3" borderId="0" xfId="0" applyFont="1" applyFill="1"/>
    <xf numFmtId="0" fontId="8" fillId="3" borderId="0" xfId="0" applyFont="1" applyFill="1" applyAlignment="1">
      <alignment horizontal="left" vertical="top" wrapText="1"/>
    </xf>
    <xf numFmtId="0" fontId="8" fillId="3" borderId="0" xfId="0" applyFont="1" applyFill="1" applyAlignment="1">
      <alignment horizontal="left" vertical="top"/>
    </xf>
    <xf numFmtId="0" fontId="7" fillId="3" borderId="0" xfId="0" applyFont="1" applyFill="1"/>
    <xf numFmtId="0" fontId="2" fillId="3" borderId="0" xfId="0" applyFont="1" applyFill="1"/>
    <xf numFmtId="0" fontId="5" fillId="3" borderId="0" xfId="0" applyFont="1" applyFill="1" applyAlignment="1">
      <alignment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0" fontId="5" fillId="3" borderId="0" xfId="0" applyFont="1" applyFill="1"/>
    <xf numFmtId="44" fontId="6" fillId="3" borderId="8" xfId="1" applyFont="1" applyFill="1" applyBorder="1"/>
    <xf numFmtId="0" fontId="7" fillId="4" borderId="2" xfId="0" applyFont="1" applyFill="1" applyBorder="1" applyAlignment="1">
      <alignment horizontal="center" vertical="center"/>
    </xf>
    <xf numFmtId="0" fontId="9" fillId="0" borderId="0" xfId="0" applyFont="1"/>
    <xf numFmtId="0" fontId="9" fillId="5" borderId="0" xfId="0" applyFont="1" applyFill="1"/>
    <xf numFmtId="0" fontId="10" fillId="5" borderId="0" xfId="0" applyFont="1" applyFill="1"/>
    <xf numFmtId="0" fontId="11" fillId="5" borderId="0" xfId="0" applyFont="1" applyFill="1"/>
    <xf numFmtId="0" fontId="12" fillId="5" borderId="0" xfId="0" applyFont="1" applyFill="1"/>
    <xf numFmtId="0" fontId="11" fillId="5" borderId="5" xfId="0" applyFont="1" applyFill="1" applyBorder="1"/>
    <xf numFmtId="0" fontId="11" fillId="5" borderId="8" xfId="0" applyFont="1" applyFill="1" applyBorder="1"/>
    <xf numFmtId="0" fontId="10" fillId="6" borderId="2" xfId="0" applyFont="1" applyFill="1" applyBorder="1" applyAlignment="1">
      <alignment horizontal="center" vertical="center"/>
    </xf>
    <xf numFmtId="44" fontId="8" fillId="3" borderId="5" xfId="1" applyFont="1" applyFill="1" applyBorder="1"/>
    <xf numFmtId="44" fontId="8" fillId="3" borderId="8" xfId="1" applyFont="1" applyFill="1" applyBorder="1"/>
    <xf numFmtId="0" fontId="9" fillId="0" borderId="16" xfId="0" applyFont="1" applyBorder="1"/>
    <xf numFmtId="0" fontId="9" fillId="0" borderId="17" xfId="0" applyFont="1" applyBorder="1"/>
    <xf numFmtId="0" fontId="12" fillId="0" borderId="17" xfId="0" applyFont="1" applyBorder="1"/>
    <xf numFmtId="0" fontId="9" fillId="0" borderId="18" xfId="0" applyFont="1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5" xfId="0" applyBorder="1"/>
    <xf numFmtId="0" fontId="0" fillId="0" borderId="20" xfId="0" applyBorder="1"/>
    <xf numFmtId="0" fontId="0" fillId="0" borderId="25" xfId="0" applyBorder="1"/>
    <xf numFmtId="0" fontId="0" fillId="0" borderId="17" xfId="0" applyBorder="1"/>
    <xf numFmtId="0" fontId="2" fillId="0" borderId="17" xfId="0" applyFont="1" applyBorder="1"/>
    <xf numFmtId="44" fontId="8" fillId="3" borderId="26" xfId="1" applyFont="1" applyFill="1" applyBorder="1"/>
    <xf numFmtId="0" fontId="5" fillId="2" borderId="27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0" fontId="9" fillId="5" borderId="16" xfId="0" applyFont="1" applyFill="1" applyBorder="1"/>
    <xf numFmtId="8" fontId="6" fillId="0" borderId="12" xfId="1" applyNumberFormat="1" applyFont="1" applyBorder="1"/>
    <xf numFmtId="8" fontId="6" fillId="0" borderId="9" xfId="1" applyNumberFormat="1" applyFont="1" applyBorder="1"/>
    <xf numFmtId="0" fontId="13" fillId="0" borderId="0" xfId="0" applyFont="1"/>
    <xf numFmtId="0" fontId="13" fillId="0" borderId="37" xfId="0" applyFont="1" applyBorder="1"/>
    <xf numFmtId="0" fontId="13" fillId="0" borderId="26" xfId="0" applyFont="1" applyBorder="1"/>
    <xf numFmtId="44" fontId="6" fillId="3" borderId="38" xfId="1" applyFont="1" applyFill="1" applyBorder="1"/>
    <xf numFmtId="44" fontId="6" fillId="3" borderId="34" xfId="1" applyFont="1" applyFill="1" applyBorder="1"/>
    <xf numFmtId="44" fontId="6" fillId="0" borderId="39" xfId="1" applyFont="1" applyFill="1" applyBorder="1"/>
    <xf numFmtId="15" fontId="6" fillId="3" borderId="40" xfId="0" applyNumberFormat="1" applyFont="1" applyFill="1" applyBorder="1" applyAlignment="1">
      <alignment horizontal="left"/>
    </xf>
    <xf numFmtId="15" fontId="6" fillId="3" borderId="0" xfId="0" applyNumberFormat="1" applyFont="1" applyFill="1" applyAlignment="1">
      <alignment horizontal="left"/>
    </xf>
    <xf numFmtId="44" fontId="6" fillId="3" borderId="41" xfId="1" applyFont="1" applyFill="1" applyBorder="1"/>
    <xf numFmtId="44" fontId="6" fillId="3" borderId="43" xfId="1" applyFont="1" applyFill="1" applyBorder="1"/>
    <xf numFmtId="44" fontId="6" fillId="3" borderId="44" xfId="1" applyFont="1" applyFill="1" applyBorder="1"/>
    <xf numFmtId="44" fontId="6" fillId="0" borderId="47" xfId="0" applyNumberFormat="1" applyFont="1" applyBorder="1"/>
    <xf numFmtId="44" fontId="6" fillId="0" borderId="44" xfId="1" applyFont="1" applyBorder="1"/>
    <xf numFmtId="0" fontId="6" fillId="0" borderId="39" xfId="0" applyFont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6" fillId="3" borderId="30" xfId="0" applyFont="1" applyFill="1" applyBorder="1" applyAlignment="1">
      <alignment horizontal="left"/>
    </xf>
    <xf numFmtId="0" fontId="6" fillId="3" borderId="43" xfId="0" applyFont="1" applyFill="1" applyBorder="1" applyAlignment="1">
      <alignment horizontal="left"/>
    </xf>
    <xf numFmtId="0" fontId="10" fillId="6" borderId="3" xfId="0" applyFont="1" applyFill="1" applyBorder="1" applyAlignment="1">
      <alignment horizontal="center" vertical="center"/>
    </xf>
    <xf numFmtId="0" fontId="6" fillId="0" borderId="48" xfId="0" applyFont="1" applyBorder="1" applyAlignment="1">
      <alignment horizontal="left"/>
    </xf>
    <xf numFmtId="0" fontId="10" fillId="6" borderId="31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8" fillId="3" borderId="30" xfId="0" applyFont="1" applyFill="1" applyBorder="1" applyAlignment="1">
      <alignment horizontal="left"/>
    </xf>
    <xf numFmtId="44" fontId="8" fillId="3" borderId="30" xfId="1" applyFont="1" applyFill="1" applyBorder="1"/>
    <xf numFmtId="0" fontId="6" fillId="0" borderId="8" xfId="0" applyFont="1" applyBorder="1" applyAlignment="1">
      <alignment horizontal="left"/>
    </xf>
    <xf numFmtId="0" fontId="11" fillId="3" borderId="50" xfId="0" applyFont="1" applyFill="1" applyBorder="1" applyAlignment="1">
      <alignment horizontal="left"/>
    </xf>
    <xf numFmtId="0" fontId="0" fillId="0" borderId="18" xfId="0" applyBorder="1"/>
    <xf numFmtId="0" fontId="0" fillId="0" borderId="51" xfId="0" applyBorder="1"/>
    <xf numFmtId="0" fontId="0" fillId="0" borderId="52" xfId="0" applyBorder="1"/>
    <xf numFmtId="164" fontId="0" fillId="0" borderId="24" xfId="0" applyNumberFormat="1" applyBorder="1"/>
    <xf numFmtId="0" fontId="6" fillId="0" borderId="53" xfId="0" applyFont="1" applyBorder="1" applyAlignment="1">
      <alignment horizontal="left"/>
    </xf>
    <xf numFmtId="0" fontId="6" fillId="0" borderId="49" xfId="0" applyFont="1" applyBorder="1" applyAlignment="1">
      <alignment horizontal="left"/>
    </xf>
    <xf numFmtId="44" fontId="6" fillId="3" borderId="54" xfId="1" applyFont="1" applyFill="1" applyBorder="1"/>
    <xf numFmtId="0" fontId="6" fillId="0" borderId="30" xfId="0" applyFont="1" applyBorder="1" applyAlignment="1">
      <alignment horizontal="left"/>
    </xf>
    <xf numFmtId="0" fontId="6" fillId="0" borderId="56" xfId="0" applyFont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/>
    </xf>
    <xf numFmtId="0" fontId="6" fillId="0" borderId="57" xfId="0" applyFont="1" applyBorder="1" applyAlignment="1">
      <alignment horizontal="left"/>
    </xf>
    <xf numFmtId="0" fontId="0" fillId="0" borderId="58" xfId="0" applyBorder="1"/>
    <xf numFmtId="0" fontId="0" fillId="0" borderId="59" xfId="0" applyBorder="1"/>
    <xf numFmtId="0" fontId="0" fillId="0" borderId="60" xfId="0" applyBorder="1"/>
    <xf numFmtId="0" fontId="0" fillId="0" borderId="61" xfId="0" applyBorder="1"/>
    <xf numFmtId="0" fontId="0" fillId="0" borderId="62" xfId="0" applyBorder="1"/>
    <xf numFmtId="0" fontId="0" fillId="0" borderId="63" xfId="0" applyBorder="1"/>
    <xf numFmtId="0" fontId="0" fillId="0" borderId="64" xfId="0" applyBorder="1"/>
    <xf numFmtId="0" fontId="8" fillId="3" borderId="8" xfId="0" applyFont="1" applyFill="1" applyBorder="1" applyAlignment="1">
      <alignment horizontal="left"/>
    </xf>
    <xf numFmtId="0" fontId="0" fillId="0" borderId="65" xfId="0" applyBorder="1"/>
    <xf numFmtId="0" fontId="14" fillId="3" borderId="66" xfId="0" applyFont="1" applyFill="1" applyBorder="1"/>
    <xf numFmtId="0" fontId="14" fillId="3" borderId="67" xfId="0" applyFont="1" applyFill="1" applyBorder="1"/>
    <xf numFmtId="0" fontId="0" fillId="0" borderId="68" xfId="0" applyBorder="1"/>
    <xf numFmtId="0" fontId="14" fillId="3" borderId="69" xfId="0" applyFont="1" applyFill="1" applyBorder="1"/>
    <xf numFmtId="0" fontId="14" fillId="3" borderId="68" xfId="0" applyFont="1" applyFill="1" applyBorder="1" applyAlignment="1">
      <alignment wrapText="1"/>
    </xf>
    <xf numFmtId="0" fontId="14" fillId="3" borderId="69" xfId="0" applyFont="1" applyFill="1" applyBorder="1" applyAlignment="1">
      <alignment wrapText="1"/>
    </xf>
    <xf numFmtId="0" fontId="15" fillId="3" borderId="68" xfId="0" applyFont="1" applyFill="1" applyBorder="1"/>
    <xf numFmtId="0" fontId="17" fillId="3" borderId="69" xfId="0" applyFont="1" applyFill="1" applyBorder="1" applyAlignment="1">
      <alignment horizontal="center"/>
    </xf>
    <xf numFmtId="0" fontId="15" fillId="3" borderId="68" xfId="0" applyFont="1" applyFill="1" applyBorder="1" applyAlignment="1">
      <alignment horizontal="left" vertical="center"/>
    </xf>
    <xf numFmtId="0" fontId="16" fillId="3" borderId="68" xfId="0" applyFont="1" applyFill="1" applyBorder="1"/>
    <xf numFmtId="0" fontId="16" fillId="3" borderId="69" xfId="0" applyFont="1" applyFill="1" applyBorder="1"/>
    <xf numFmtId="167" fontId="15" fillId="5" borderId="70" xfId="0" applyNumberFormat="1" applyFont="1" applyFill="1" applyBorder="1"/>
    <xf numFmtId="0" fontId="16" fillId="0" borderId="69" xfId="0" applyFont="1" applyBorder="1"/>
    <xf numFmtId="0" fontId="18" fillId="0" borderId="0" xfId="0" applyFont="1" applyAlignment="1">
      <alignment horizontal="center"/>
    </xf>
    <xf numFmtId="0" fontId="16" fillId="3" borderId="72" xfId="0" applyFont="1" applyFill="1" applyBorder="1"/>
    <xf numFmtId="167" fontId="16" fillId="3" borderId="72" xfId="0" applyNumberFormat="1" applyFont="1" applyFill="1" applyBorder="1" applyAlignment="1">
      <alignment horizontal="center" vertical="top"/>
    </xf>
    <xf numFmtId="0" fontId="19" fillId="3" borderId="68" xfId="0" applyFont="1" applyFill="1" applyBorder="1" applyAlignment="1">
      <alignment horizontal="left" vertical="center" indent="2"/>
    </xf>
    <xf numFmtId="0" fontId="20" fillId="3" borderId="69" xfId="0" applyFont="1" applyFill="1" applyBorder="1"/>
    <xf numFmtId="0" fontId="19" fillId="3" borderId="73" xfId="0" applyFont="1" applyFill="1" applyBorder="1" applyAlignment="1">
      <alignment vertical="center"/>
    </xf>
    <xf numFmtId="0" fontId="16" fillId="3" borderId="74" xfId="0" applyFont="1" applyFill="1" applyBorder="1"/>
    <xf numFmtId="0" fontId="16" fillId="3" borderId="75" xfId="0" applyFont="1" applyFill="1" applyBorder="1"/>
    <xf numFmtId="0" fontId="4" fillId="0" borderId="36" xfId="0" applyFont="1" applyBorder="1"/>
    <xf numFmtId="0" fontId="0" fillId="0" borderId="76" xfId="0" applyBorder="1"/>
    <xf numFmtId="0" fontId="21" fillId="3" borderId="71" xfId="0" applyFont="1" applyFill="1" applyBorder="1"/>
    <xf numFmtId="0" fontId="8" fillId="3" borderId="26" xfId="0" applyFont="1" applyFill="1" applyBorder="1" applyAlignment="1">
      <alignment horizontal="left"/>
    </xf>
    <xf numFmtId="44" fontId="6" fillId="0" borderId="5" xfId="1" applyFont="1" applyFill="1" applyBorder="1"/>
    <xf numFmtId="44" fontId="6" fillId="0" borderId="8" xfId="1" applyFont="1" applyFill="1" applyBorder="1"/>
    <xf numFmtId="44" fontId="6" fillId="0" borderId="49" xfId="1" applyFont="1" applyFill="1" applyBorder="1"/>
    <xf numFmtId="44" fontId="8" fillId="3" borderId="77" xfId="1" applyFont="1" applyFill="1" applyBorder="1"/>
    <xf numFmtId="0" fontId="6" fillId="0" borderId="77" xfId="0" applyFont="1" applyBorder="1" applyAlignment="1">
      <alignment horizontal="left"/>
    </xf>
    <xf numFmtId="0" fontId="8" fillId="3" borderId="77" xfId="0" applyFont="1" applyFill="1" applyBorder="1" applyAlignment="1">
      <alignment horizontal="left"/>
    </xf>
    <xf numFmtId="0" fontId="16" fillId="3" borderId="69" xfId="0" applyFont="1" applyFill="1" applyBorder="1" applyAlignment="1">
      <alignment horizontal="left" vertical="center"/>
    </xf>
    <xf numFmtId="0" fontId="15" fillId="3" borderId="68" xfId="0" applyFont="1" applyFill="1" applyBorder="1" applyAlignment="1">
      <alignment horizontal="center" wrapText="1"/>
    </xf>
    <xf numFmtId="0" fontId="15" fillId="3" borderId="69" xfId="0" applyFont="1" applyFill="1" applyBorder="1" applyAlignment="1">
      <alignment horizontal="center" wrapText="1"/>
    </xf>
    <xf numFmtId="0" fontId="16" fillId="3" borderId="68" xfId="0" applyFont="1" applyFill="1" applyBorder="1" applyAlignment="1">
      <alignment horizontal="left" vertical="center" wrapText="1"/>
    </xf>
    <xf numFmtId="0" fontId="16" fillId="3" borderId="69" xfId="0" applyFont="1" applyFill="1" applyBorder="1" applyAlignment="1">
      <alignment horizontal="left" vertical="center"/>
    </xf>
    <xf numFmtId="0" fontId="16" fillId="3" borderId="68" xfId="0" applyFont="1" applyFill="1" applyBorder="1" applyAlignment="1">
      <alignment horizontal="left" vertical="center"/>
    </xf>
    <xf numFmtId="15" fontId="5" fillId="0" borderId="39" xfId="0" applyNumberFormat="1" applyFont="1" applyBorder="1" applyAlignment="1">
      <alignment horizontal="left"/>
    </xf>
    <xf numFmtId="15" fontId="6" fillId="0" borderId="9" xfId="0" applyNumberFormat="1" applyFont="1" applyBorder="1" applyAlignment="1">
      <alignment horizontal="left"/>
    </xf>
    <xf numFmtId="15" fontId="6" fillId="0" borderId="10" xfId="0" applyNumberFormat="1" applyFont="1" applyBorder="1" applyAlignment="1">
      <alignment horizontal="left"/>
    </xf>
    <xf numFmtId="15" fontId="6" fillId="0" borderId="49" xfId="0" applyNumberFormat="1" applyFont="1" applyBorder="1" applyAlignment="1">
      <alignment horizontal="left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11" fillId="3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center" vertical="center"/>
    </xf>
    <xf numFmtId="15" fontId="6" fillId="0" borderId="6" xfId="0" applyNumberFormat="1" applyFont="1" applyBorder="1" applyAlignment="1">
      <alignment horizontal="left"/>
    </xf>
    <xf numFmtId="15" fontId="6" fillId="0" borderId="7" xfId="0" applyNumberFormat="1" applyFont="1" applyBorder="1" applyAlignment="1">
      <alignment horizontal="left"/>
    </xf>
    <xf numFmtId="0" fontId="8" fillId="3" borderId="0" xfId="0" applyFont="1" applyFill="1" applyAlignment="1">
      <alignment horizontal="left" vertical="top" wrapText="1"/>
    </xf>
    <xf numFmtId="0" fontId="8" fillId="3" borderId="0" xfId="0" applyFont="1" applyFill="1" applyAlignment="1">
      <alignment horizontal="left" vertical="top"/>
    </xf>
    <xf numFmtId="0" fontId="7" fillId="4" borderId="2" xfId="0" applyFont="1" applyFill="1" applyBorder="1" applyAlignment="1">
      <alignment horizontal="center" vertical="center"/>
    </xf>
    <xf numFmtId="15" fontId="8" fillId="3" borderId="9" xfId="0" applyNumberFormat="1" applyFont="1" applyFill="1" applyBorder="1" applyAlignment="1">
      <alignment horizontal="left"/>
    </xf>
    <xf numFmtId="0" fontId="0" fillId="0" borderId="10" xfId="0" applyBorder="1" applyAlignment="1">
      <alignment horizontal="left"/>
    </xf>
    <xf numFmtId="0" fontId="7" fillId="3" borderId="26" xfId="0" applyFont="1" applyFill="1" applyBorder="1" applyAlignment="1">
      <alignment horizontal="left"/>
    </xf>
    <xf numFmtId="0" fontId="8" fillId="3" borderId="77" xfId="0" applyFont="1" applyFill="1" applyBorder="1" applyAlignment="1">
      <alignment horizontal="left"/>
    </xf>
    <xf numFmtId="15" fontId="8" fillId="3" borderId="10" xfId="0" applyNumberFormat="1" applyFont="1" applyFill="1" applyBorder="1" applyAlignment="1">
      <alignment horizontal="left"/>
    </xf>
    <xf numFmtId="15" fontId="8" fillId="3" borderId="5" xfId="0" applyNumberFormat="1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6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0" fontId="6" fillId="3" borderId="0" xfId="0" applyFont="1" applyFill="1" applyAlignment="1"/>
    <xf numFmtId="0" fontId="5" fillId="2" borderId="27" xfId="0" applyFont="1" applyFill="1" applyBorder="1" applyAlignment="1">
      <alignment horizontal="center" vertical="center"/>
    </xf>
    <xf numFmtId="15" fontId="6" fillId="3" borderId="28" xfId="0" applyNumberFormat="1" applyFont="1" applyFill="1" applyBorder="1" applyAlignment="1">
      <alignment horizontal="left"/>
    </xf>
    <xf numFmtId="15" fontId="6" fillId="3" borderId="29" xfId="0" applyNumberFormat="1" applyFont="1" applyFill="1" applyBorder="1" applyAlignment="1">
      <alignment horizontal="left"/>
    </xf>
    <xf numFmtId="15" fontId="6" fillId="3" borderId="9" xfId="0" applyNumberFormat="1" applyFont="1" applyFill="1" applyBorder="1" applyAlignment="1">
      <alignment horizontal="left"/>
    </xf>
    <xf numFmtId="0" fontId="0" fillId="0" borderId="35" xfId="0" applyBorder="1" applyAlignment="1">
      <alignment horizontal="left"/>
    </xf>
    <xf numFmtId="15" fontId="6" fillId="3" borderId="14" xfId="0" applyNumberFormat="1" applyFont="1" applyFill="1" applyBorder="1" applyAlignment="1">
      <alignment horizontal="left"/>
    </xf>
    <xf numFmtId="15" fontId="6" fillId="3" borderId="13" xfId="0" applyNumberFormat="1" applyFont="1" applyFill="1" applyBorder="1" applyAlignment="1">
      <alignment horizontal="left"/>
    </xf>
    <xf numFmtId="0" fontId="5" fillId="3" borderId="54" xfId="0" applyFont="1" applyFill="1" applyBorder="1" applyAlignment="1">
      <alignment horizontal="left"/>
    </xf>
    <xf numFmtId="0" fontId="5" fillId="3" borderId="55" xfId="0" applyFont="1" applyFill="1" applyBorder="1" applyAlignment="1">
      <alignment horizontal="left"/>
    </xf>
    <xf numFmtId="15" fontId="6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166" fontId="6" fillId="3" borderId="8" xfId="0" applyNumberFormat="1" applyFont="1" applyFill="1" applyBorder="1" applyAlignment="1">
      <alignment horizontal="left"/>
    </xf>
    <xf numFmtId="15" fontId="5" fillId="3" borderId="43" xfId="0" applyNumberFormat="1" applyFont="1" applyFill="1" applyBorder="1" applyAlignment="1">
      <alignment horizontal="left"/>
    </xf>
    <xf numFmtId="0" fontId="5" fillId="3" borderId="43" xfId="0" applyFont="1" applyFill="1" applyBorder="1" applyAlignment="1">
      <alignment horizontal="left"/>
    </xf>
    <xf numFmtId="15" fontId="6" fillId="3" borderId="44" xfId="0" applyNumberFormat="1" applyFont="1" applyFill="1" applyBorder="1" applyAlignment="1">
      <alignment horizontal="left"/>
    </xf>
    <xf numFmtId="0" fontId="6" fillId="3" borderId="44" xfId="0" applyFont="1" applyFill="1" applyBorder="1" applyAlignment="1">
      <alignment horizontal="left"/>
    </xf>
    <xf numFmtId="0" fontId="9" fillId="0" borderId="0" xfId="0" applyFont="1" applyAlignment="1"/>
    <xf numFmtId="0" fontId="11" fillId="5" borderId="6" xfId="0" applyFont="1" applyFill="1" applyBorder="1" applyAlignment="1">
      <alignment horizontal="left"/>
    </xf>
    <xf numFmtId="0" fontId="11" fillId="5" borderId="7" xfId="0" applyFont="1" applyFill="1" applyBorder="1" applyAlignment="1">
      <alignment horizontal="left"/>
    </xf>
    <xf numFmtId="0" fontId="11" fillId="5" borderId="0" xfId="0" applyFont="1" applyFill="1" applyAlignment="1">
      <alignment horizontal="left"/>
    </xf>
    <xf numFmtId="0" fontId="9" fillId="5" borderId="0" xfId="0" applyFont="1" applyFill="1" applyAlignment="1"/>
    <xf numFmtId="0" fontId="0" fillId="0" borderId="0" xfId="0" applyAlignment="1"/>
    <xf numFmtId="0" fontId="10" fillId="6" borderId="3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left"/>
    </xf>
    <xf numFmtId="0" fontId="11" fillId="5" borderId="10" xfId="0" applyFont="1" applyFill="1" applyBorder="1" applyAlignment="1">
      <alignment horizontal="left"/>
    </xf>
    <xf numFmtId="15" fontId="5" fillId="0" borderId="45" xfId="0" applyNumberFormat="1" applyFont="1" applyBorder="1" applyAlignment="1">
      <alignment horizontal="left"/>
    </xf>
    <xf numFmtId="15" fontId="5" fillId="0" borderId="46" xfId="0" applyNumberFormat="1" applyFont="1" applyBorder="1" applyAlignment="1">
      <alignment horizontal="left"/>
    </xf>
    <xf numFmtId="15" fontId="6" fillId="0" borderId="41" xfId="0" applyNumberFormat="1" applyFont="1" applyBorder="1" applyAlignment="1">
      <alignment horizontal="left"/>
    </xf>
    <xf numFmtId="15" fontId="6" fillId="0" borderId="42" xfId="0" applyNumberFormat="1" applyFont="1" applyBorder="1" applyAlignment="1">
      <alignment horizontal="left"/>
    </xf>
    <xf numFmtId="0" fontId="9" fillId="0" borderId="18" xfId="0" applyFont="1" applyBorder="1" applyAlignment="1"/>
    <xf numFmtId="0" fontId="10" fillId="6" borderId="33" xfId="0" applyFont="1" applyFill="1" applyBorder="1" applyAlignment="1">
      <alignment horizontal="center" vertical="center"/>
    </xf>
    <xf numFmtId="0" fontId="10" fillId="6" borderId="32" xfId="0" applyFont="1" applyFill="1" applyBorder="1" applyAlignment="1">
      <alignment horizontal="center" vertical="center"/>
    </xf>
    <xf numFmtId="15" fontId="6" fillId="0" borderId="34" xfId="0" applyNumberFormat="1" applyFont="1" applyBorder="1" applyAlignment="1">
      <alignment horizontal="left"/>
    </xf>
    <xf numFmtId="15" fontId="6" fillId="0" borderId="11" xfId="0" applyNumberFormat="1" applyFont="1" applyBorder="1" applyAlignment="1">
      <alignment horizontal="left"/>
    </xf>
    <xf numFmtId="0" fontId="14" fillId="3" borderId="0" xfId="0" applyFont="1" applyFill="1" applyBorder="1"/>
    <xf numFmtId="0" fontId="14" fillId="3" borderId="0" xfId="0" applyFont="1" applyFill="1" applyBorder="1" applyAlignment="1">
      <alignment wrapText="1"/>
    </xf>
    <xf numFmtId="0" fontId="15" fillId="3" borderId="0" xfId="0" applyFont="1" applyFill="1" applyBorder="1" applyAlignment="1">
      <alignment horizontal="center" wrapText="1"/>
    </xf>
    <xf numFmtId="0" fontId="16" fillId="3" borderId="0" xfId="0" applyFont="1" applyFill="1" applyBorder="1"/>
    <xf numFmtId="0" fontId="16" fillId="3" borderId="0" xfId="0" applyFont="1" applyFill="1" applyBorder="1" applyAlignment="1">
      <alignment horizontal="left" vertical="center"/>
    </xf>
    <xf numFmtId="0" fontId="16" fillId="3" borderId="0" xfId="0" applyFont="1" applyFill="1" applyBorder="1" applyAlignment="1">
      <alignment horizontal="left" vertical="center"/>
    </xf>
  </cellXfs>
  <cellStyles count="4">
    <cellStyle name="Comma 2" xfId="2"/>
    <cellStyle name="Currency" xfId="1" builtinId="4"/>
    <cellStyle name="Currency 2" xf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93A77"/>
      <color rgb="FF7D9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102870</xdr:rowOff>
    </xdr:to>
    <xdr:sp macro="" textlink="">
      <xdr:nvSpPr>
        <xdr:cNvPr id="2" name="AutoShape 3" descr="data:image/png;base64,iVBORw0KGgoAAAANSUhEUgAAAroAAACACAYAAADkg8r7AAAAAXNSR0IArs4c6QAAIABJREFUeF7t3QV4VUfeBvA3yY078UCQAMGhQAgSILgV9wLFrYRAcAhWihYPEFwTJLg7FHcoUooXl4QYcbvy7UykUCRkFz52b97zPbsfe3PO3HN+M/R5O5nzH53U1NTbCoWiKHhQgAIUoAAFKEABClBASwRUKlWEDoOulvQmH4MCFKAABShAAQpQIFOAQZeDgQIUoAAFKEABClBAKwUYdLWyW/lQFKAABShAAQpQgAIMuhwDFKAABShAAQpQgAJaKcCgq5XdyoeiAAUoQAEKUIACFGDQ5RigAAUoQAEKUIACFNBKAQZdrexWPhQFKEABClCAAhSgAIMuxwAFKEABClCAAhSggFYKMOhqZbfyoShAAQpQgAIUoAAFGHQ5BihAAQpQgAIUoAAFtFKAQVcru5UPRQEKUIACFKAABSjAoMsxQAEKUIACFKAABSiglQIMulrZrXwoClCAAhSgAAUoQAEGXY4BClCAAhSgAAUoQAGtFGDQ1cpu5UNRgAIUoAAFKEABCjDocgxQgAIUoAAFKEABCmilAIOuVnYrH4oCFKAABShAAQpQgEGXY4ACFKAABShAAQpQQCsFGHS1slv5UBSgAAUoQAEKUIACDLocAxSgAAUoQAEKUIACWinAoKuV3cqHogAFKEABClCAAhRg0OUYoAAFKEABClCAAhTQSgEGXa3sVj4UBShAAQpQgAIUoACDLscABShAAQpQgAIUoIBWCjDoamW38qEoQAEKUIACFKAABRh0OQYoQAEKUIACFKAABbRSgEFXK7uVD0UBClCAAhSgAAUowKDLMUABClCAAhSgAAUooJUCDLpa2a18KApQgAIUoAAFKEABBl2OAQpQgAIUoAAFKEABrRRg0NXKbuVDUYACFKAABShAAQow6HIMUIACFKAABShAAQpopQCDrlZ2Kx+KAhSgAAUoQAEKUIBBl2OAAhSgAAUoQAEKUEArBRh0tbJb+VAUoAAFKEABClCAAgy6HAMUoAAFKEABClCAAlopwKCrld3Kh6IABShAAQpQgAIUYNDlGKAABShAAQpQgAIU0EoBBl2t7FY+FAUoQAEKUIACFKAAgy7HAAUoQAEKUIACFKCAVgow6Gplt/KhKEABClCAAhSgAAUYdDkGKEABClCAAhSgAAW0UoBBVyu7lQ9FAQpQgAIUoAAFKMCgyzFAAQpQgAIUoAAFKKCVAgy6WtmtfCgKUIACFKAABShAAQZdjgEKUIACFKAABShAAa0UYNDVym7lQ1GAAhSgAAUoQAEKMOhyDFCAAhSgAAUoQAEKaKUAg65WdisfigIUoAAFKEABClCAQZdjgAIUoAAFKEABClBAKwUYdLWyW/lQFKAABShAAQpQgAIMuhwDFKAABShAAQpQgAJaKcCgq5XdyoeiAAUoQAEKUIACFGDQ5RigAAUoQAEKUIACFNBKAQZdrexWPhQFKEABClCAAhSgAIMuxwAFKEABClCAAhSggFYKMOhqZbfyoShAAQpQgAIUoAAFGHQ5BihAAQpQgAIUoAAFtFKAQVcru5UPRQEKUIACFKAABSjAoMsxQAEKUIACFKAABSiglQIMulrZrXwoClCAAhSgAAUoQAEGXY4BClCAAhSgAAUoQAGtFGDQ1cpu5UNRgAIUoAAFKEABCjDocgxQgAIUoAAFKEABCmilAIOuVnYrH4oCFKAABShAAQpQgEGXY4ACFKAABShAAQpQQCsFGHS1slv5UBSgAAUoQAEKUIACDLocAxSgAAUoQAEKUIACWinAoKuV3cqHogAFKEABClCAAhRg0M3mGNBogBS15p2r9HV0oKubzYZ4OgUoQAEKUIACFKDAVxVg0M2CNy5FjQeRyTjyLA4P4pRIVqmRqNYgI+rqADDS0YGxQhd5TRWoldsExe2MYG6g91U7jo1TgAIUoAAFKEABCnxagEH3Iz73I5MReOcNzoYmITRJiagkFZLSZ3Lfnc8FRNgV/zHQ1YGlgS4cTRSoZG+ETm5WMvSKn33pQ6PRQEfna7T8Ze5U3F98QiKSU1KgUChgYWb6X32/X+ap2QoFKEABClCAAv9NAgy6/+iNsHglVt6OQtC9GLxOUkGd/nNdnbQw+7EjI/xmrGoQ5+Yy0EOHguboXcoaTmb6/3G/q9Rq/Hn7Lg4fOoy79+7CyMgIHh4VUatmdTg7Ov5b7b94+RIPHz6ERq1GkWLF4WBn+2+188+LoqKiMGqUH7bv3Imy35XFhvVrYW1t/UXaZiMUoAAFKEABClDgcwQYdN9SuhORhJ8vhuHQy0To6QL/6bJbEX5F8K1ka4RJlezxnb3R5/TJB89JSEzEkmUrMWXKZISHvnrrHB24V6yEObNno2qVStlu3z9gEYYOHgRVagrWBG/Bj21bZruND10QHh6OLl26YN++fXBzc8OZM2dga/tlQvQXuUE2QgEKUIACFKCA1gsw6KZ38b3IZAw+E4rToYkw1PuySwJS1RoUtzSAf1VHlHc0zvagEi/ATZo6DRPGj4VKqZTXG5uaISU5GSplqvzfBd2KYsP69ahQvmy22l+waAkGDvCBWpmKtZt3oGPrZtm6/mMnx8XFYfrMWTh+4gTcCrth9szpsLCw+CJtsxEKUIACFKAABSjwOQIMugCik1Xo9dtLHHqR8MVDbkYnpKg0qOpgjPlejshvYfA5fZN5zrFTZ9CmZQtEhIfB2MQUXbp1Rc0aNREdHY3Va9bg7KmT8tw27X7AiuXLYGxsjBevXkGpVMHOJhfMzc1w5+59PHryBLY2NnAvWwa6urpyDe3U6TMxdfJEGXRnzF+MNs0bwyaXNcxMTGSbYRGRuHf/Ad5ER8vPi7oVhpWlZea9xcTFIfR1OAwM9OHi7ITYuHjcvXsPBVwL4HV4BF6GhMLK0gLflSgOfX1F2nUa4P7Dv/Dg0RMY6OujSOFCyOPslC0TnkwBClCAAhSgAAWyEmDQBTD1Yhhm/REllyt8rUPMyqo0GgwsYQ2/CnZQZGPWuGv3nlizeqUMp/28fTBt6hSYmqTNDN+9/wDfN22Gv+7cgq2DAzZsCEbJkqXQrVs3hIW9RotWrREXG4td27chIjIKZmYm+LFzF4wfMxpr1q7HqBHDEfLqJcTLYy75C8DV1RXjRvvBs2o1zPafj727duHFi2cQSyfMTE3h4pIXo8eORd1aNeT3b92xCxPGj4NLvnzo27cvVq1ahSePHmPqtGk4ceI4Duzfj6LFimHhgvmwtLREyOtwzJozBwf27kF4RCQUCj04OTqhTft2GOjtLQMzDwpQgAIUoAAFKPAlBHJ80BXVFVofeoEXCUq8nT3F+loRTjMOuZjhEy+kZZz6zjX/OD9VDeQ20cOKGs7wcPq8JQyvQsPQskULnD93BtY2Nrh27Try5sn9Tt+LQDrEd4C8wYlTpqBDp87wrOiBkFcvYGNvjzeRUZlLHMSF9g6OOHT8JPbt2gm/EcPeacvM3BxrAwPhUsAVzZo1xfMnT6DQN4S+gT4S4+PkuQUKFcbhQ4dQsEB+LFq6DP369IallTXs7O3w4N49WFlZY9mKVdiwLhDbtm1D0aJFcfbMGRgaG2PQ0BFYsXRR5hKMjC83NDLGLxMnYfjQwV9iXLMNClCAAhSgAAUogBwfdMecDcXSu9FyKIgwq5KJVQN9XR0Y6epAT5RbACDW2SapNFCqNdAVG0SkL+MVL5upNRoo0s/XT0/L4jNxfopatKaBIr0UWIJSjeFlcmFkeTtknPupcXjp8hV06NgRD+7dhYdnNVw4nbZM4e3j7IWL8KxUUX7U32cA+vTzQeOG9fDk8SP5Wd78BVCmbHlcOn9Wzt4q9PUxedqvaNG8JUaM8sOOrZugUSnRpU9/1KjuiRpVPWFjY4POXboiv6srunbuDDMzcyxevAhzZ82AUqnETP95GDLAB0uXr0SfXj0A8XwaDRycnFCpUmUMGjwEAf5zsHnLFpQqVQonTp7EpSu/o1GDBjJ029o7oGGj7xGfkIC9O3cgOTkJBQsXQXDwBriXy946Y/49pgAFKEABClCAAh8SyNFBNzxBiQ6HX+BiWFLm2lw7Iz2UzGWIklYGcLcxgq2pQlZOeBqTikvhSfjzTTL+iEhGjDKt8Ji5QhclrAxRzMYQFXMZooCVgcx80YkqXIlIxvXIJNyKTMarJJU8XwTlopb6CK7vAhfzrH9Nf/LMWXTu1EmG1lr1GuDowf3v9ePvN26ifJlS8vNevXrhJx9ftGjaBE8eP4RzHhesWLkKDerWxtARozBn5nR53gi/0Zgy8RfMX7gYvgMHyDW6QZu2o1Ob5pntvw6PxLMXz/EmPAz6BgZ4/OwFJowbi4d/PUCfft5YHLDg76ALoEHjppj+6zSUKl4MoupC7969sX37dpQuXRqHDx/GxCnTsMB/jqyrO8t/Hgb0+wmpqUr4DBqMJQHz5fcuW74SPXt0499WClCAAhSgAAUo8B8L5Oigu/uvWAw9F4qIZJWckbTS14HfdzboXNz6o2toY5JV2HgvGlsfxSI+VY1ObpZo5WohA/GHDqVKjVPPE9Dp+EukZ2OoVRpsrp8HNVxMs+zAP2/dRrv27fHnHzdQokxZ3Lh6Rc4ov30cOnoM9evUkh/5Dh6C3j/1R4M6tfD0ySM0btYCu3dskz9bvGI1Bg/wRlJiIkaNHovJEyfAf8FCDB7kK4PumuCt6NwurbxYbFwclq1cDf85s/E0fWZYvAgnzhObQPz4448IDAx8K+jq4PjJk/CqVlVeHxERgZ49e2LHjh0y6B44eBA9evXB/j27kLeAKzYGB6OSRwV57oEjv6Fh3dryz1On/YqRI4Zn6cITKEABClCAAhSgQFYCOTroTr8SjmlXI2SoVak1cDZRYEE1R3jlMYWokvAqPhVhCSq5LMHBVA9Opn/PwD58k4wEpQYlbf+ujRsal4qQJBWUKg1yGekht6k+DBQ6CI9XoszmR1CmL+AVSxqGlrLGqAr2UGTxAlxcfAKaNmuGY0ePwNTMHHsPHISXZ+V3+rXfAF8smu8PXT09zJnrj2bNW6Jqlcp4/uwJWrZtj60bN8jzl65cDV+f/khMTIDfB4Ju4MZt+LFti7fO9UZiQgJq16uPChU8cPfuHRw9dAgxMdEfCLq6OHXmtPzejwXdLt174PD+fSjkVhTBwetRvmzaEoXjp8+iZjVP+efJkybDb7RfVuOWP6cABShAAQpQgAJZCuTYoJuq1MD3dAjW3I+GqUJXLk8w1tPBBHc7dCthhWfRKfA9E4rHcUro6wLWhnooZK6Pjm6WqOScVnor47j4KgHBD2JwLzpFzg6nqjRw+dcM788e9ihjZ4R9D2PQ7URI5vlivW9DF1Msq+UMk6yS7r/WB48e/wumT50EVWoqatSuh+XLl8E1f15RpQubtmxHn949ER0ViYKF3eSaWCvrXKju6SmDbos27bBtU/BnBd2lgevQ68cOiE9MQrfu3bE5eAPyFSyM40ePIn8+F5y/fBmdOnTEX/fvfTDonjx9CtU8q3ww6B46fBijx47DiqVLYGhkhNVrAtG+bRt57sRp0zFu1Aj55/kBC9G/309ZDlyeQAEKUIACFKAABbISyLFB91lMKn468QqnQhNhlP4CWaJSjZ5FrDC7mqOc0a298zFuRKXIagxiMlb8fzHr276gBYaUs4GhQhdRSSr4ngzBjqdx8gU1sahAzNhWtTPCkprOcs3u2HOvseT2G7l2VxwiVBc0VeBg83ywNNTLqo/w+OkLNGxQH3du/wkdHR2U+q4sSpYsgbi4eFnNIPx1KHR0dTFk2AhMmzwRDx4/RZ2aNT8v6AYswpBBvnJntNLlysO9XDlUrloNRw8dRPD6dbCxs8fxE6fgYG+LadNnYP6cWUhNTYVrwUI4cGA/jp88hd49ukPsI/exoCteRhMbRxz+7QTat06bMS5eqjR69e2PqMhwLJzvL5/Bzt4BwcHBqFUzrXQZDwpQgAIUoAAFKPCfCOTYoHsjLEkG3VvRKTBIL6GQrNKgop0xltRwRH5LAwTdeoOh51+npde0fQ5kLVwDHR10KWyBSVUcZFWGASdDsPLuG5iJmWFRvUGjwdjytuhfxgZKtRp1djzFrTcpmZUaRFvinN/busLZLOsX0sT5ew4cQq+ePRDy4vl7/S1CbuOmzbFs6WI42Nnh9r2HqF3TC69ePkezVm2wY8smec2SFaswwLsfUpKTMNJvjNwoYuPmLbLd2JiYzHYHDxsht+vNKD1m5+gEQwMDREZEyIoL4nqxTvjQkSN4+OgJevcUQRc4ceo0qldNW4Ig1uh2794du3btQvHixeUWwMLvh46dcXDfbnmOWGqhUatlDV8dHV309/XFjGlT5XfxoAAFKEABClCAAv+pQI4NuudeJaDviRA8j0+Va3BlkBWztv+qpDDL0x4dilghPkWNjgef4+TrRHmOSp2WecVaW2sDXSyu5oT6BczgfeIVAu9Fw1ihK2eCxQ5oC6s7Ia+lPrbfj4HvudcQZcUySpKJ7xJlzI5974JSDp9XT1dcc+T4SUyZNBF379xB1Jto6Ovrw9nZSa6hnTBuDGysreVz3Hv4GC1atMSL50/RpFkLBK1cJj9fvW4D/EaORGJSIgYPGoKxfiPw+Okz+PgMwOFDB2WJL1Fjt2ev3ujcpQv8Ro7AoYMHERcbI8uBde3REzrQweKFC0RdOuzfty/9eh/o6uhh377dqFzRQ35XZGQkBvgOwu49e1CyZEns3rEduXLlwq07dzFq9GicO3MGYaEh0NHVg3Pu3GjcpCnGjx8LJ3v7/3RM83oKUIACFKAABSggBXJs0D36PB59T7xCVLIKem9VMRDLDmo7m2CxlxPsTRX4MzwJfY6/wh9RKajqaIyydsYIT1TiXEiCrLZQ3dkEQ8+9xsPYFLkkobC5PqZXcUBNF1PEpqjQ/chLHHuVAF1dERH/PkTQ3V7bGdXymWVrKIq6s5ev3cDNW3dhYWEOTw93uV737SM6Lh4nzpxHXFwc8uXJA8+K5eWP/3r8DFf/uClDajG3wihdvIj8/NnLV9iydRsiw8NRtUZN2aaZqYkM01t37sLjB/dRtWYt1KtRHckpqdi0bTuiomPRvlULxCcm4tylK9DTU6BO9Spyy2FxiMoMl67ekEFYbDtcs2qlzJnahKQkHD91FmdPnYCBoRHqiJfdypWBvl7WyziyhcWTKUABClCAAhTI0QI5NugefBInA2ycSvPOjmgy/as1GF3WBgPK2sqfnXmRgA33otGlmCUqOJpAVFfo81sIQpKUUEKD+zGpMsSWtzGEXzlb1E4PrwHXIzD1aiSS1WI2992SYCLorvJyRJOCFjl6APLhKUABClCAAhSgwNcSyLFBd9+jWBl0kzR4Z0mBDLoaIJeBDqZ52KOlm6W0j01WwVhfVy5hGHE6BMdeJsLL0Rjbn8TCSl8PLQtaoGVBcxTNZSjP3/MwrUZvWFJaebJ/HuI75nk6oEORtPZ5UIACFKAABShAAQp8WYEcG3T3pAfdlA8E3bSwq4GTkQJjytui3Vth9GZYEpofeA4zQ10cb5wXoUkqWX7Mxdwgc0vfQ4/jMPx8KJ7Gi9Jk74fcjDA919MBnRh0v+yIZmsUoAAFKEABClAgXSDHBt1DT9OWLsQq31+6kDE6xKyrpb4uehSxhHfpXLA00sPa228w8mIYTPR0sMbLCZXf2t0sSanB4hsRWHTrDSJS1O8tiXh71Im2V1R3RLNCXLrAv40UoAAFKEABClDgawjk2KB7RATdE68QnfrxoCvARYUFW0M9zPF0QKP85gi4Fomp1yKQrBYvrRljYGkbFLYygK2JAvcjk1F95xOoRPmwLHpLBN1NtZxQK7/51+jXL9pmbHw84hMSoaerCwtzcxgafLokmjhXXCNq/lqam8PIkOXCvmiHsDEKUIACFKAABT5LIMcG3VMvRdWFEIQkKqH4x4ti7868amBjqIeZVRzQpIAIuhHpQVecpZElx+Z5OqJTMUvcDk9GrT1PZPWFrA6lBjjcMA/KOb27y9qHrvv9+k3cuHFdbjhRsUIFFC3ilnlaUnIytm7fgcSERLjkdUENLy8Y6iuy+vps/XzRijXYtHkzrKytMWroYHiUT9u69/7DR3j54iUMjQxRpHAhWFtZyc83bNqKpStXyfJno0cMg1fVtN3SvtQRExuLa9dvQK1Ww7WAK/K65JZNi40sLly6hNu378LGzhb1atWGmdnfvrfv3cfFi5egUatQwcMDJYqmVZ3gQQEKUIACFKCAdgrk2KB79XUi+h4Pwb3YvzeM+FAXi5lXc31dTKlohx/cLLHxbjRGXAiTdXFFntWoNVhe0xnNC5rjzLN4tD7yQm4akeWh0eBy6wJwsch6ttNvwmRM/Xk8dPR04D9/AXx+6pPZfGh4JAoVdEVcTDRq1K6Lbdu2wdoieyXLPnWvoraw75BhmDdnJswtLBG8cSMaNagvQ+aIsT9j7ZpVckezBfPmoXp6oJ08aRLGjB0rm90YHIy27dplyZGdEy79fhXNmjaFSq3GyFF+GNjfW75QGBsbi379+2NtYCAKFS2Bwwf2IX++v0uv+S9aCl8fH0CVghn+ARg6oF92vpbnUoACFKAABSjwPyaQY4PuX29S0O/kK1x4nQTD9C2AP9R3MsxqgNHlbOD7nQ3uhCehxaHnCEtK29Ert7ECS2o6obKTCVbejMKoS2FZDgEx4+tspIsTLQvAyijr2rGjJ0zGlAnj5C5sc2TQ7ft30I2IRGFXV8TGRKNm7brY+hWC7tARozB7xjS5HfDatWvRoF5dGXR7/eSNlUsXwyqXDTZu3Ih6dWrL+5o2bRpGjRoFhUKBDRs2oHXr1lmaZOeE02fPo5pnZXnJ+F8mYfzY0XKpiAi63t7eCAoKglvR4jh0cD/y5f076M5ftAQDZNBNxQz/BRg6wDs7X8tzKUABClCAAhT4HxPIsUE3KUUN75Mh2PQoBiYK3U92m5i97VzYEv7VHGQ93Aa7n+JqRDJS1BrUcjJGQHUnOJvr46djL7HlUdx75cr+2bhSrUENJxME1ssN0yy+W1w75pcpmDxhnCxTJoJu/75vzehGRMKtYEHERL9BrTr1sGXr1ndmdBMSEyH+owsdmJmbwUD//fW1Kampcg1uakoKjIwMYWpiCj29NBMR8j8UdBOTktFvgC9WL1ssA/Dq1WvQuFEDGf5//fXXzKAbHByMVq1aITo2VrZvZmYGI8O0EmwfO8T9xMUnQJmaAmMjY5iamkBX9+8++u34SbnFsbT5+ReMHDYMpiZGMuj2798fgYGBKFKsBA4e2Pdu0F28FAN9fKBRpmDmvAAM8fl7RlfMDsfHxyM5OUWuKTY1M3un9nFqqhKpylTo6enJjS/EMonY2DhooIGFuQX005eLJCYmSktxjrn5+zProp3YuDj5LwrGxsbyvrNe0f0/9k8V3i4FKEABClDgv0QgxwZd4T/xYhhmXY+EgeLdXcv+2TfJKg3K2RpiiZcTClsbYuUfURh+KQy6GsCvrA0GlrNBqlINr+2P8SBWmWXQFS+y9XazxKQqDjD4xGxyxn28HXT9AxaiX+9embcYER0D13z53gu6Yge1xctWYsO6tXj27Bn0FLooVfo7DBrkiwbpM68ikG3bsQuBgWtw584dudWvja0dvLyqY9jQoSjqVvijQdd70DAEr12DyPAwKPT1kTdfflSrVg3+c2ZjyZIlGDFiBAwMDLAgYCFevgpB0Lp1eBMZAY+KlTB5yiSULVXqvb8CcfHx2Lh5C9atW4d79+8jPiYGdg6OqN+gPoYMGoT8eV1w6cpV/Ni5M+7euimvd8rtAkdHR7mko2yp4nJGVwTdosVLym2N8+R2zvyegKXL4ePt/V7QvXPvPmbPmYtjx44h+k0UrKxzoW69ehg8yBcF8+eT18+evxArly1BhYqV8X2TpgheF4hzZ85CpVbJ7YsnTZqI48dPYM7cuXj06BHs7e0xcsQIdPyhXeaLib+dOIU5c+bi2rXfkZyUDKfczmjf/gf069Mblhb//S8l/pf8M4u3QQEKUIACFPhsgRwddNffjcboC68/WWJMSIqlBvo6gKh729bNEtFJKjTb+xTi7bClNZzhlssAm+9FY8j510hUarIMuilKDVbXcESzwp+3WURG0BXrUIeN9EOnDj/IGUURz8Oj3qB5k0aIj4uTM7pi6YKpkSEGDx+BAP85cobV0NhEzo6qlEqYWVghMCgILZo2xs7de9G6TWsok5NgZmEpqyqIoCeOhk2aYdXyZXCwt8OQ4e8vXajdoDF+O7j3nYH23Xff4ciRI1ixYoUMukbGRnByzoMnjx9BrRK1KNKOHn36YtGC+dBXvPvSXNC6DejStTM0SiXMLa1kQBQz1eJo3qoNVixfimvXrqN2zRrvDfAde/ejjlc19OvXTwbdfK4FERCwEC55csstj01MTLByTRBmTJsCjUqZOaMrQm73Hj1w7vSp99qsWacuVq5Yifx582DwsJGYM/NXOOXJK5dkPHv8MPN8EzMzVPKsjju3buLls6eZn5csVRo7du2SYXnP/oPo1rULwl+HQkdXT259nJwYn+7xEwLm+WdZzeKz/1bzRApQgAIUoAAFpECODroP36Sgy9EXuBmVkuXMaqJKg+/zmCLAywm5jPVw7mUCnsalop2bJeJT1Ojx20sceZEA8Rv2T5UWEy+35TbSw9ZGeVDI6tO/ws8Yo2lBdzygVsLEzBxGxsZyplUcGo0a0ZERMtCKoLtnz14cOnQIP3b6AXExMXCvWAndevZG2OtQLJzvj9CQEBQpVhxnzp5FRHg4hg4bLpcGtG7bXv66fcmihdizawcAXWzduQMtmzb5YNCd5b8ASxYvwv07t+T9VK3uhdo1vOTSgYCAAIwcOTLzr1iZsuXkd5w9c0auhSjvURHr1q1FkUKF3vlreOXqNfiNGQtHBwe0bN1GPtOigAU4tH8vdHS8A6OFAAAPbElEQVT0cPTYUeTJkwdDBg/B7l075bVl3SugTOkyGDx4MArkc8mc0dVTKOTLc7p6etJKlDpLSkxAQlysvG7OgkXo17sHRvqNlQFWHMVLlkKRokVx+/Yt3PnzT/nZmPG/YKzfSPiNG49Zv06Vn+npKVDBowJiYmJx+9af8j7F4eTkjGLFi+PChQuIj4uFrZ0dVq1aDS8vL9SpUwcXL5yHvYMD+nr7wNE5D4JWr8T5s6dke2vWrkeHtl92LTP/GUcBClCAAhTI6QI5OuiKzh9w/BXW/xUjX/T61CGijI4GmF7JHl2Kp5XRkmUXdIDAW28w9nIY4pVik4hPtyNmfHsVscQvle1hKrZU+4xDBN0pv4yXM5GfOmTQ3bsXfXr1RFDgGpiYmmLLjt1oWKemvKyPtw+WL14IXT0F5i9egh6dO+HR02dyxjMuNhb6Cn388ccNdO7UUZ7/88RJGDNqJEaMHitD3tsvo4mf9/XxxZIF/nJ5gSg/VqNaVXldxsto4s+16zfE3NmzYW5mikbfN8atmzdQsGBBbAgORgV393ceJ1WpxJPnL5GakoyYmBiYGBnj/MWL+KlPH6iUKbJkWa9uXSGqLniULyevnTRtBkaPGCr//PYa3axY5y1aioZ1a6N+w+/x8P4d5HZxwdq1G+BZpRJ+O3EC3bt1k7OzbkWL4eiRI5gXsBAzpk6Wzbb9oQOmTp6MBw8foWnjRkhOSkIuG1tMmfYrWrdqiRGj/LBiySKYmppi2fIV8l9OhKmYne7UrQeCVi6X7ezcexC9enRBWGgoGnzfGPv37M7qtvlzClCAAhSgAAWyIZDjg+7ZFwnoevwlIpM/vZOZMBUvkeU11cei6o6o5JxWn/VKSCK8T4XgXkzKR7f7zegPsa2wuZ4ultZwQt18n18CLGPpgo5GjbLuHnArUkS+zCRnKZOTsW/nDqSmpqBOvQZYFRiErp064OiRwzA0NETdBg3lDLP4dbtY93rrjxtyBnKgry9mzpyJxUuXYV1QEJ6/fClfWDMyMsC9u3flLQ8ZMgSTJ0/G6PET3gu6GrUavfsPwPJFAbC1d8CG9etRp3atd4KueIFs1eo16PxjJ/l5h44d5Xki6IqX1Nz/EXRj4uKxdNlybApeL9f1ins2NDTAg/sPoFYpMWd+AHz798O5CxdQpVIl2eaESVMwdvSozKoLGS+jWVhaoXqNmvLlN7VGI2v63r59G1cvp9XRnbd4GcqXLglPT09RIw5devbBkgXzYWioL037+QzAqmVLYWRmgWu/X8bKVWswfepk+ZJaUNBatGjeDJFvomX5stiYGNRv9D2CN2yAlYU5tm7fiTatWsjlCYuWLENoaAhGDR8m/82oWImScHMTdZA18qW18+fOypn3cu4VcOXSxWz81eWpFKAABShAAQpkJZDjg64IQYNPhmLdXzFZrq0VmKlqDUpYGWBJdSfo6OpgwMkQXIlMkhURPjWXKyZ/U1QadC5sgV+rOMJYLPr9zOPtl9GmTJ+BXj26p80mA3gdGQX378rI8mL16jfEvMVL0aNLJ5w5eeKDrYuqASKAevf3gUelyujZvSsS4uNRtGRplClTFr9f/R33b/2RZdAVQbvPW0F3/fr1qPuPoCuCqig71rJlSyj/NVvbrVs3WZ7sY0HXP2ARRgwdguSkRJRyr4hibkVw4cJ5PPnrnryfuQsWYqD3Tzh7/gI8K/8ddMf4jcqso5sRdAsXKYatWzfDJY+LvFb01ZLlqzBy+DD5MppwKlO8GLyqV0t71lFjZQk3A30FlCo1RvmNwczpU6FvZIIb165i1ZpAGXTFy3qBQYFo1KABIqKi4Jq/AGJiotHuhx8QFBgEfYUedu7ZJ9dAy6C7dBlePH8ulz986BD9IWbUy7l74MqlC585IngaBShAAQpQgAKfI5Djg65AehaTgtb7n+OveCU+owiCfDktn6kCFga6uB6ZAlGJK6vYKkqRFbM0wIKqjijnaPw5fZN5zqeqLoS/iUbB/Pnlr8Xr1KuP9Rs3o0uH9ti/f5+cfZztPx+F8rtArdYgPjFRbnBhZmICCysrBCxciMDVq1DJsyrWr1sHl9y5ceToUTRsUP+jQVcEWlEv9+2gK5Y0pAXd2nL3tg/V0RVBt2vXrrKiwoeC7suQUHTp2g1HDu5H2fLu2L93L2xsbLB77z5Zh1etTMGseQEY7NPvnaA7bsJEWUdXHOKFvLfLix05LKoupO2aJo63qy6IGd0qFcqjalVPJCUmolbd+ti4YR1sbWzwKjQUnbuk3YuYrb5w7hwWL18hly7ksrWVL7t937AhwiOjULBAWtBt0649goICYaivjx2796JlsyYy6IoZ8+joNxg8cCDUahWaNGuGQQMHyhcDlSoVEhKT5Eto1rlsUCU9vGdrcPBkClCAAhSgAAU+KsCgm05z9kXalsDPEpVyCUJWwTXjZbAsluTK1kXIdTJWYFIFO7QsbJHt4ZidOrr79u/Hzz//jGmTJ8oXsXx8B8Nv5HAZcOfMW4AHfz1Eq+ZNULduHfTp0wfbtmyBZ/UaWL50KXLlssa8BQsw+ZcJ8h5FcA5evx5Tp8/ErOlTYWhkjHHjxsnPSxYvioFDhmP5ogWyvJjPQF/kzuMiy2mtWbVKvoz29oYRWQXdh4+foEPHDrhw9izcPTzkTLCRsQmm/zod/nNmyftp3rY9NgSuwdVr11ClUkX5WTWvGvihQ0eYWVig+fcNP7uOrv/CJejQrg06du6CQ3t3y3XLY3+egEb168qlB2L2Vhz1GjTEhnXrMG3GLMyYlr2gq29oJCs/lCtXDo2bNMar58/g7lFJbmhhb2eLE6dOYfWaIJQpXUrOdhfImyfbY4MXUIACFKAABSjwcQEG3bdsDj6KxbjL4bgbnSKXInzO7O6nBpeY+RVLHQpZ6GNIGRv8UOTzyon9s823d0abuyDgvQ0j3t4ZbeeuXXj18gVatW6Nm9evybBZoXJViBe9Lp8/LZc8tGzbDkGrV2Gk32jMnztHft137h5yBvLKhXOy/m1iQlrpq7t372Lz9p0YM3J42m3p6MDe0RmXL17AitWrMWHsmHdud92mLXj28IEMuuLX8mItrpiRFUG3S5cucubX1dVVBtm31+hGR0ejX38frF8bBB1dXbhXrCxnja9f/V22k5yYAEMTEzx++BBRUVFwd6+AhPi4zO+uUKkyDh/YjwEDBsgZ1w/ujLZ4KQb07y93RsuYHd6wcRP69O4l19mKQ6zlFaXbxCHCs3hBrVmTRpmVJ6xtbGRQzZjRdc2fH7GxMWjdth3Wrg3KnNEVSxdE0J071x/9+vZG3/4+WBKwQLZb0K0IXAu54fKFc4iKCIe9kzMOHDws6wDzoAAFKEABClDgywkw6P7D8vfQBCz44w0OP49HTKpalh0Ts7ZZzfBmNJOxZbCYxTVT6MDLyQTeJa3hmdv03+61UeMnYtov4+T1IugO9P57R6/Q8AgUyJdPBlPx8tWOHTthbWmOA4eP4uefx+PC+XOAWi2vNTYxQ6PGjTF9+jS5ycT5S5fRt+9PuP77Zflzhb6B/JW9nkIPyxYvlJ/dv38fMXEJaNK0SWaNWDMra1y/ehXhEZFo0bw5Xj5Pqx1ramaBadNnIDoyDGPGpAVgEWjbtm0rg26nTp3k/86bNy82b94MDw+Pd0yOnTyFfv28cefPtDXCYga5e+/eiImJw7rVK6CrMMDTJ49gaWmJgYOHyu2HMw6vmrWxZfMm+A4cIJdHuBZ2w9HDh5A/X9qGD9IuYDEG9Rd2Gvw6dz6GD+wvd41buHgp5s/zx9PHjzLPze9aCD4DB6JPzx4wNTGWs9fzZs+QJctEWG/8fSOERUQhr0tuufShRavW2LBhvQy623btRqtmTWW9XP958+Hj/RNevArBuHE/Y8uWTYhJr1UsvkyUXhs9ZizatGz+b48PXkgBClCAAhSgwIcFGHQ/4BKZqMLJlwnY9TAGp0ISEZmikutyRY1cUZngn8sVxDIGNTQyT4oqZdb6uvBwMEYLV3N4OZvC3vTdjRGyOxiv/XETf1y/JqssuFfwkDuWZRxJScnYuXMHEhISkMfFBdW9asAwfTvae/f/woVLF/H06XO5DrRQoYJyTaptrlyZ1/956zaOHjuO2Lh4FC/qhlo1ayI2LhY7du5CakoqenTvCnMzMxw/eRoXL12GgYE+ChcuhJpe1WFibAyx29fFS5fk1sKFCxVCBffyiIwIx6VLl+RscvXq1WWwFZUezpw5I4OztbW13EVNrMH953Hl6nX5K/2kpCSUKF5M3o+o9ys2t1Ao9ND1x46ybNeTZ8+xb99++UJYbicnlClTGiWLF8Ply5dldQU7e3vUrlVLnptx3Ln3AJcvXZCbV7h7VETxokXkj1KUSly6dBlXrl5F9JsY5LK2Qrny5VChfDko9PTkOZevXsXN69dhYmIqKzXkzu2MpOQU7NixXdoXKlQInp5VZZm6Z89f4MTxY3JmuoJ7Bbil91d0TBxOnzmNO3fvQWwV7OzshIoeHihRrGh2hwTPpwAFKEABClDgMwQYdD+BFJWkwuOYVDyITsG9qGTcDEvCnegURCk1EP8nDvHfNgpdFLHQRwl7IxSyMERhKwPk/9eLZ7bGaSHpWx/p5X4/eRufc863fo4Pff+Xvu8v3d7HzP6/vue/sc94TxSgAAUoQIH/LwEG3c+UFjV0k1UaueY2SalBijJtOYC+QhfGCh35Apuhno5c28uDAhSgAAUoQAEKUODbCzDofvs+4B1QgAIUoAAFKEABCnwFAQbdr4DKJilAAQpQgAIUoAAFvr0Ag+637wPeAQUoQAEKUIACFKDAVxBg0P0KqGySAhSgAAUoQAEKUODbCzDofvs+4B1QgAIUoAAFKEABCnwFAQbdr4DKJilAAQpQgAIUoAAFvr0Ag+637wPeAQUoQAEKUIACFKDAVxBg0P0KqGySAhSgAAUoQAEKUODbCzDofvs+4B1QgAIUoAAFKEABCnwFAQbdr4DKJilAAQpQgAIUoAAFvr0Ag+637wPeAQUoQAEKUIACFKDAVxBg0P0KqGySAhSgAAUoQAEKUODbCzDofvs+4B1QgAIUoAAFKEABCnwFAQbdr4DKJilAAQpQgAIUoAAFvr0Ag+637wPeAQUoQAEKUIACFKDAVxBg0P0KqGySAhSgAAUoQAEKUODbC2QE3TsKhaLIt78d3gEFKEABClCAAhSgAAW+jIBKpYrUUSqVpwEUBqD5Ms2yFQpQgAIUoAAFKEABCnxTAR2NRhP5f+DiUJa0k7BzAAAAAElFTkSuQmCC">
          <a:extLst>
            <a:ext uri="{FF2B5EF4-FFF2-40B4-BE49-F238E27FC236}">
              <a16:creationId xmlns:a16="http://schemas.microsoft.com/office/drawing/2014/main" id="{3EB29F2D-7BC8-4644-958E-93CE6F115E8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87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1</xdr:row>
      <xdr:rowOff>0</xdr:rowOff>
    </xdr:from>
    <xdr:ext cx="304800" cy="304800"/>
    <xdr:sp macro="" textlink="">
      <xdr:nvSpPr>
        <xdr:cNvPr id="3" name="AutoShape 3" descr="data:image/png;base64,iVBORw0KGgoAAAANSUhEUgAAAroAAACACAYAAADkg8r7AAAAAXNSR0IArs4c6QAAIABJREFUeF7t3QV4VUfeBvA3yY078UCQAMGhQAgSILgV9wLFrYRAcAhWihYPEFwTJLg7FHcoUooXl4QYcbvy7UykUCRkFz52b97zPbsfe3PO3HN+M/R5O5nzH53U1NTbCoWiKHhQgAIUoAAFKEABClBASwRUKlWEDoOulvQmH4MCFKAABShAAQpQIFOAQZeDgQIUoAAFKEABClBAKwUYdLWyW/lQFKAABShAAQpQgAIMuhwDFKAABShAAQpQgAJaKcCgq5XdyoeiAAUoQAEKUIACFGDQ5RigAAUoQAEKUIACFNBKAQZdrexWPhQFKEABClCAAhSgAIMuxwAFKEABClCAAhSggFYKMOhqZbfyoShAAQpQgAIUoAAFGHQ5BihAAQpQgAIUoAAFtFKAQVcru5UPRQEKUIACFKAABSjAoMsxQAEKUIACFKAABSiglQIMulrZrXwoClCAAhSgAAUoQAEGXY4BClCAAhSgAAUoQAGtFGDQ1cpu5UNRgAIUoAAFKEABCjDocgxQgAIUoAAFKEABCmilAIOuVnYrH4oCFKAABShAAQpQgEGXY4ACFKAABShAAQpQQCsFGHS1slv5UBSgAAUoQAEKUIACDLocAxSgAAUoQAEKUIACWinAoKuV3cqHogAFKEABClCAAhRg0OUYoAAFKEABClCAAhTQSgEGXa3sVj4UBShAAQpQgAIUoACDLscABShAAQpQgAIUoIBWCjDoamW38qEoQAEKUIACFKAABRh0OQYoQAEKUIACFKAABbRSgEFXK7uVD0UBClCAAhSgAAUowKDLMUABClCAAhSgAAUooJUCDLpa2a18KApQgAIUoAAFKEABBl2OAQpQgAIUoAAFKEABrRRg0NXKbuVDUYACFKAABShAAQow6HIMUIACFKAABShAAQpopQCDrlZ2Kx+KAhSgAAUoQAEKUIBBl2OAAhSgAAUoQAEKUEArBRh0tbJb+VAUoAAFKEABClCAAgy6HAMUoAAFKEABClCAAlopwKCrld3Kh6IABShAAQpQgAIUYNDlGKAABShAAQpQgAIU0EoBBl2t7FY+FAUoQAEKUIACFKAAgy7HAAUoQAEKUIACFKCAVgow6Gplt/KhKEABClCAAhSgAAUYdDkGKEABClCAAhSgAAW0UoBBVyu7lQ9FAQpQgAIUoAAFKMCgyzFAAQpQgAIUoAAFKKCVAgy6WtmtfCgKUIACFKAABShAAQZdjgEKUIACFKAABShAAa0UYNDVym7lQ1GAAhSgAAUoQAEKMOhyDFCAAhSgAAUoQAEKaKUAg65WdisfigIUoAAFKEABClCAQZdjgAIUoAAFKEABClBAKwUYdLWyW/lQFKAABShAAQpQgAIMuhwDFKAABShAAQpQgAJaKcCgq5XdyoeiAAUoQAEKUIACFGDQ5RigAAUoQAEKUIACFNBKAQZdrexWPhQFKEABClCAAhSgAIMuxwAFKEABClCAAhSggFYKMOhqZbfyoShAAQpQgAIUoAAFGHQ5BihAAQpQgAIUoAAFtFKAQVcru5UPRQEKUIACFKAABSjAoMsxQAEKUIACFKAABSiglQIMulrZrXwoClCAAhSgAAUoQAEGXY4BClCAAhSgAAUoQAGtFGDQ1cpu5UNRgAIUoAAFKEABCjDocgxQgAIUoAAFKEABCmilAIOuVnYrH4oCFKAABShAAQpQgEGXY4ACFKAABShAAQpQQCsFGHS1slv5UBSgAAUoQAEKUIACDLocAxSgAAUoQAEKUIACWinAoKuV3cqHogAFKEABClCAAhRg0M3mGNBogBS15p2r9HV0oKubzYZ4OgUoQAEKUIACFKDAVxVg0M2CNy5FjQeRyTjyLA4P4pRIVqmRqNYgI+rqADDS0YGxQhd5TRWoldsExe2MYG6g91U7jo1TgAIUoAAFKEABCnxagEH3Iz73I5MReOcNzoYmITRJiagkFZLSZ3Lfnc8FRNgV/zHQ1YGlgS4cTRSoZG+ETm5WMvSKn33pQ6PRQEfna7T8Ze5U3F98QiKSU1KgUChgYWb6X32/X+ap2QoFKEABClCAAv9NAgy6/+iNsHglVt6OQtC9GLxOUkGd/nNdnbQw+7EjI/xmrGoQ5+Yy0EOHguboXcoaTmb6/3G/q9Rq/Hn7Lg4fOoy79+7CyMgIHh4VUatmdTg7Ov5b7b94+RIPHz6ERq1GkWLF4WBn+2+188+LoqKiMGqUH7bv3Imy35XFhvVrYW1t/UXaZiMUoAAFKEABClDgcwQYdN9SuhORhJ8vhuHQy0To6QL/6bJbEX5F8K1ka4RJlezxnb3R5/TJB89JSEzEkmUrMWXKZISHvnrrHB24V6yEObNno2qVStlu3z9gEYYOHgRVagrWBG/Bj21bZruND10QHh6OLl26YN++fXBzc8OZM2dga/tlQvQXuUE2QgEKUIACFKCA1gsw6KZ38b3IZAw+E4rToYkw1PuySwJS1RoUtzSAf1VHlHc0zvagEi/ATZo6DRPGj4VKqZTXG5uaISU5GSplqvzfBd2KYsP69ahQvmy22l+waAkGDvCBWpmKtZt3oGPrZtm6/mMnx8XFYfrMWTh+4gTcCrth9szpsLCw+CJtsxEKUIACFKAABSjwOQIMugCik1Xo9dtLHHqR8MVDbkYnpKg0qOpgjPlejshvYfA5fZN5zrFTZ9CmZQtEhIfB2MQUXbp1Rc0aNREdHY3Va9bg7KmT8tw27X7AiuXLYGxsjBevXkGpVMHOJhfMzc1w5+59PHryBLY2NnAvWwa6urpyDe3U6TMxdfJEGXRnzF+MNs0bwyaXNcxMTGSbYRGRuHf/Ad5ER8vPi7oVhpWlZea9xcTFIfR1OAwM9OHi7ITYuHjcvXsPBVwL4HV4BF6GhMLK0gLflSgOfX1F2nUa4P7Dv/Dg0RMY6OujSOFCyOPslC0TnkwBClCAAhSgAAWyEmDQBTD1Yhhm/REllyt8rUPMyqo0GgwsYQ2/CnZQZGPWuGv3nlizeqUMp/28fTBt6hSYmqTNDN+9/wDfN22Gv+7cgq2DAzZsCEbJkqXQrVs3hIW9RotWrREXG4td27chIjIKZmYm+LFzF4wfMxpr1q7HqBHDEfLqJcTLYy75C8DV1RXjRvvBs2o1zPafj727duHFi2cQSyfMTE3h4pIXo8eORd1aNeT3b92xCxPGj4NLvnzo27cvVq1ahSePHmPqtGk4ceI4Duzfj6LFimHhgvmwtLREyOtwzJozBwf27kF4RCQUCj04OTqhTft2GOjtLQMzDwpQgAIUoAAFKPAlBHJ80BXVFVofeoEXCUq8nT3F+loRTjMOuZjhEy+kZZz6zjX/OD9VDeQ20cOKGs7wcPq8JQyvQsPQskULnD93BtY2Nrh27Try5sn9Tt+LQDrEd4C8wYlTpqBDp87wrOiBkFcvYGNvjzeRUZlLHMSF9g6OOHT8JPbt2gm/EcPeacvM3BxrAwPhUsAVzZo1xfMnT6DQN4S+gT4S4+PkuQUKFcbhQ4dQsEB+LFq6DP369IallTXs7O3w4N49WFlZY9mKVdiwLhDbtm1D0aJFcfbMGRgaG2PQ0BFYsXRR5hKMjC83NDLGLxMnYfjQwV9iXLMNClCAAhSgAAUogBwfdMecDcXSu9FyKIgwq5KJVQN9XR0Y6epAT5RbACDW2SapNFCqNdAVG0SkL+MVL5upNRoo0s/XT0/L4jNxfopatKaBIr0UWIJSjeFlcmFkeTtknPupcXjp8hV06NgRD+7dhYdnNVw4nbZM4e3j7IWL8KxUUX7U32cA+vTzQeOG9fDk8SP5Wd78BVCmbHlcOn9Wzt4q9PUxedqvaNG8JUaM8sOOrZugUSnRpU9/1KjuiRpVPWFjY4POXboiv6srunbuDDMzcyxevAhzZ82AUqnETP95GDLAB0uXr0SfXj0A8XwaDRycnFCpUmUMGjwEAf5zsHnLFpQqVQonTp7EpSu/o1GDBjJ029o7oGGj7xGfkIC9O3cgOTkJBQsXQXDwBriXy946Y/49pgAFKEABClCAAh8SyNFBNzxBiQ6HX+BiWFLm2lw7Iz2UzGWIklYGcLcxgq2pQlZOeBqTikvhSfjzTTL+iEhGjDKt8Ji5QhclrAxRzMYQFXMZooCVgcx80YkqXIlIxvXIJNyKTMarJJU8XwTlopb6CK7vAhfzrH9Nf/LMWXTu1EmG1lr1GuDowf3v9ePvN26ifJlS8vNevXrhJx9ftGjaBE8eP4RzHhesWLkKDerWxtARozBn5nR53gi/0Zgy8RfMX7gYvgMHyDW6QZu2o1Ob5pntvw6PxLMXz/EmPAz6BgZ4/OwFJowbi4d/PUCfft5YHLDg76ALoEHjppj+6zSUKl4MoupC7969sX37dpQuXRqHDx/GxCnTsMB/jqyrO8t/Hgb0+wmpqUr4DBqMJQHz5fcuW74SPXt0499WClCAAhSgAAUo8B8L5Oigu/uvWAw9F4qIZJWckbTS14HfdzboXNz6o2toY5JV2HgvGlsfxSI+VY1ObpZo5WohA/GHDqVKjVPPE9Dp+EukZ2OoVRpsrp8HNVxMs+zAP2/dRrv27fHnHzdQokxZ3Lh6Rc4ov30cOnoM9evUkh/5Dh6C3j/1R4M6tfD0ySM0btYCu3dskz9bvGI1Bg/wRlJiIkaNHovJEyfAf8FCDB7kK4PumuCt6NwurbxYbFwclq1cDf85s/E0fWZYvAgnzhObQPz4448IDAx8K+jq4PjJk/CqVlVeHxERgZ49e2LHjh0y6B44eBA9evXB/j27kLeAKzYGB6OSRwV57oEjv6Fh3dryz1On/YqRI4Zn6cITKEABClCAAhSgQFYCOTroTr8SjmlXI2SoVak1cDZRYEE1R3jlMYWokvAqPhVhCSq5LMHBVA9Opn/PwD58k4wEpQYlbf+ujRsal4qQJBWUKg1yGekht6k+DBQ6CI9XoszmR1CmL+AVSxqGlrLGqAr2UGTxAlxcfAKaNmuGY0ePwNTMHHsPHISXZ+V3+rXfAF8smu8PXT09zJnrj2bNW6Jqlcp4/uwJWrZtj60bN8jzl65cDV+f/khMTIDfB4Ju4MZt+LFti7fO9UZiQgJq16uPChU8cPfuHRw9dAgxMdEfCLq6OHXmtPzejwXdLt174PD+fSjkVhTBwetRvmzaEoXjp8+iZjVP+efJkybDb7RfVuOWP6cABShAAQpQgAJZCuTYoJuq1MD3dAjW3I+GqUJXLk8w1tPBBHc7dCthhWfRKfA9E4rHcUro6wLWhnooZK6Pjm6WqOScVnor47j4KgHBD2JwLzpFzg6nqjRw+dcM788e9ihjZ4R9D2PQ7URI5vlivW9DF1Msq+UMk6yS7r/WB48e/wumT50EVWoqatSuh+XLl8E1f15RpQubtmxHn949ER0ViYKF3eSaWCvrXKju6SmDbos27bBtU/BnBd2lgevQ68cOiE9MQrfu3bE5eAPyFSyM40ePIn8+F5y/fBmdOnTEX/fvfTDonjx9CtU8q3ww6B46fBijx47DiqVLYGhkhNVrAtG+bRt57sRp0zFu1Aj55/kBC9G/309ZDlyeQAEKUIACFKAABbISyLFB91lMKn468QqnQhNhlP4CWaJSjZ5FrDC7mqOc0a298zFuRKXIagxiMlb8fzHr276gBYaUs4GhQhdRSSr4ngzBjqdx8gU1sahAzNhWtTPCkprOcs3u2HOvseT2G7l2VxwiVBc0VeBg83ywNNTLqo/w+OkLNGxQH3du/wkdHR2U+q4sSpYsgbi4eFnNIPx1KHR0dTFk2AhMmzwRDx4/RZ2aNT8v6AYswpBBvnJntNLlysO9XDlUrloNRw8dRPD6dbCxs8fxE6fgYG+LadNnYP6cWUhNTYVrwUI4cGA/jp88hd49ukPsI/exoCteRhMbRxz+7QTat06bMS5eqjR69e2PqMhwLJzvL5/Bzt4BwcHBqFUzrXQZDwpQgAIUoAAFKPCfCOTYoHsjLEkG3VvRKTBIL6GQrNKgop0xltRwRH5LAwTdeoOh51+npde0fQ5kLVwDHR10KWyBSVUcZFWGASdDsPLuG5iJmWFRvUGjwdjytuhfxgZKtRp1djzFrTcpmZUaRFvinN/busLZLOsX0sT5ew4cQq+ePRDy4vl7/S1CbuOmzbFs6WI42Nnh9r2HqF3TC69ePkezVm2wY8smec2SFaswwLsfUpKTMNJvjNwoYuPmLbLd2JiYzHYHDxsht+vNKD1m5+gEQwMDREZEyIoL4nqxTvjQkSN4+OgJevcUQRc4ceo0qldNW4Ig1uh2794du3btQvHixeUWwMLvh46dcXDfbnmOWGqhUatlDV8dHV309/XFjGlT5XfxoAAFKEABClCAAv+pQI4NuudeJaDviRA8j0+Va3BlkBWztv+qpDDL0x4dilghPkWNjgef4+TrRHmOSp2WecVaW2sDXSyu5oT6BczgfeIVAu9Fw1ihK2eCxQ5oC6s7Ia+lPrbfj4HvudcQZcUySpKJ7xJlzI5974JSDp9XT1dcc+T4SUyZNBF379xB1Jto6Ovrw9nZSa6hnTBuDGysreVz3Hv4GC1atMSL50/RpFkLBK1cJj9fvW4D/EaORGJSIgYPGoKxfiPw+Okz+PgMwOFDB2WJL1Fjt2ev3ujcpQv8Ro7AoYMHERcbI8uBde3REzrQweKFC0RdOuzfty/9eh/o6uhh377dqFzRQ35XZGQkBvgOwu49e1CyZEns3rEduXLlwq07dzFq9GicO3MGYaEh0NHVg3Pu3GjcpCnGjx8LJ3v7/3RM83oKUIACFKAABSggBXJs0D36PB59T7xCVLIKem9VMRDLDmo7m2CxlxPsTRX4MzwJfY6/wh9RKajqaIyydsYIT1TiXEiCrLZQ3dkEQ8+9xsPYFLkkobC5PqZXcUBNF1PEpqjQ/chLHHuVAF1dERH/PkTQ3V7bGdXymWVrKIq6s5ev3cDNW3dhYWEOTw93uV737SM6Lh4nzpxHXFwc8uXJA8+K5eWP/3r8DFf/uClDajG3wihdvIj8/NnLV9iydRsiw8NRtUZN2aaZqYkM01t37sLjB/dRtWYt1KtRHckpqdi0bTuiomPRvlULxCcm4tylK9DTU6BO9Spyy2FxiMoMl67ekEFYbDtcs2qlzJnahKQkHD91FmdPnYCBoRHqiJfdypWBvl7WyziyhcWTKUABClCAAhTI0QI5NugefBInA2ycSvPOjmgy/as1GF3WBgPK2sqfnXmRgA33otGlmCUqOJpAVFfo81sIQpKUUEKD+zGpMsSWtzGEXzlb1E4PrwHXIzD1aiSS1WI2992SYCLorvJyRJOCFjl6APLhKUABClCAAhSgwNcSyLFBd9+jWBl0kzR4Z0mBDLoaIJeBDqZ52KOlm6W0j01WwVhfVy5hGHE6BMdeJsLL0Rjbn8TCSl8PLQtaoGVBcxTNZSjP3/MwrUZvWFJaebJ/HuI75nk6oEORtPZ5UIACFKAABShAAQp8WYEcG3T3pAfdlA8E3bSwq4GTkQJjytui3Vth9GZYEpofeA4zQ10cb5wXoUkqWX7Mxdwgc0vfQ4/jMPx8KJ7Gi9Jk74fcjDA919MBnRh0v+yIZmsUoAAFKEABClAgXSDHBt1DT9OWLsQq31+6kDE6xKyrpb4uehSxhHfpXLA00sPa228w8mIYTPR0sMbLCZXf2t0sSanB4hsRWHTrDSJS1O8tiXh71Im2V1R3RLNCXLrAv40UoAAFKEABClDgawjk2KB7RATdE68QnfrxoCvARYUFW0M9zPF0QKP85gi4Fomp1yKQrBYvrRljYGkbFLYygK2JAvcjk1F95xOoRPmwLHpLBN1NtZxQK7/51+jXL9pmbHw84hMSoaerCwtzcxgafLokmjhXXCNq/lqam8PIkOXCvmiHsDEKUIACFKAABT5LIMcG3VMvRdWFEIQkKqH4x4ti7868amBjqIeZVRzQpIAIuhHpQVecpZElx+Z5OqJTMUvcDk9GrT1PZPWFrA6lBjjcMA/KOb27y9qHrvv9+k3cuHFdbjhRsUIFFC3ilnlaUnIytm7fgcSERLjkdUENLy8Y6iuy+vps/XzRijXYtHkzrKytMWroYHiUT9u69/7DR3j54iUMjQxRpHAhWFtZyc83bNqKpStXyfJno0cMg1fVtN3SvtQRExuLa9dvQK1Ww7WAK/K65JZNi40sLly6hNu378LGzhb1atWGmdnfvrfv3cfFi5egUatQwcMDJYqmVZ3gQQEKUIACFKCAdgrk2KB79XUi+h4Pwb3YvzeM+FAXi5lXc31dTKlohx/cLLHxbjRGXAiTdXFFntWoNVhe0xnNC5rjzLN4tD7yQm4akeWh0eBy6wJwsch6ttNvwmRM/Xk8dPR04D9/AXx+6pPZfGh4JAoVdEVcTDRq1K6Lbdu2wdoieyXLPnWvoraw75BhmDdnJswtLBG8cSMaNagvQ+aIsT9j7ZpVckezBfPmoXp6oJ08aRLGjB0rm90YHIy27dplyZGdEy79fhXNmjaFSq3GyFF+GNjfW75QGBsbi379+2NtYCAKFS2Bwwf2IX++v0uv+S9aCl8fH0CVghn+ARg6oF92vpbnUoACFKAABSjwPyaQY4PuX29S0O/kK1x4nQTD9C2AP9R3MsxqgNHlbOD7nQ3uhCehxaHnCEtK29Ert7ECS2o6obKTCVbejMKoS2FZDgEx4+tspIsTLQvAyijr2rGjJ0zGlAnj5C5sc2TQ7ft30I2IRGFXV8TGRKNm7brY+hWC7tARozB7xjS5HfDatWvRoF5dGXR7/eSNlUsXwyqXDTZu3Ih6dWrL+5o2bRpGjRoFhUKBDRs2oHXr1lmaZOeE02fPo5pnZXnJ+F8mYfzY0XKpiAi63t7eCAoKglvR4jh0cD/y5f076M5ftAQDZNBNxQz/BRg6wDs7X8tzKUABClCAAhT4HxPIsUE3KUUN75Mh2PQoBiYK3U92m5i97VzYEv7VHGQ93Aa7n+JqRDJS1BrUcjJGQHUnOJvr46djL7HlUdx75cr+2bhSrUENJxME1ssN0yy+W1w75pcpmDxhnCxTJoJu/75vzehGRMKtYEHERL9BrTr1sGXr1ndmdBMSEyH+owsdmJmbwUD//fW1Kampcg1uakoKjIwMYWpiCj29NBMR8j8UdBOTktFvgC9WL1ssA/Dq1WvQuFEDGf5//fXXzKAbHByMVq1aITo2VrZvZmYGI8O0EmwfO8T9xMUnQJmaAmMjY5iamkBX9+8++u34SbnFsbT5+ReMHDYMpiZGMuj2798fgYGBKFKsBA4e2Pdu0F28FAN9fKBRpmDmvAAM8fl7RlfMDsfHxyM5OUWuKTY1M3un9nFqqhKpylTo6enJjS/EMonY2DhooIGFuQX005eLJCYmSktxjrn5+zProp3YuDj5LwrGxsbyvrNe0f0/9k8V3i4FKEABClDgv0QgxwZd4T/xYhhmXY+EgeLdXcv+2TfJKg3K2RpiiZcTClsbYuUfURh+KQy6GsCvrA0GlrNBqlINr+2P8SBWmWXQFS+y9XazxKQqDjD4xGxyxn28HXT9AxaiX+9embcYER0D13z53gu6Yge1xctWYsO6tXj27Bn0FLooVfo7DBrkiwbpM68ikG3bsQuBgWtw584dudWvja0dvLyqY9jQoSjqVvijQdd70DAEr12DyPAwKPT1kTdfflSrVg3+c2ZjyZIlGDFiBAwMDLAgYCFevgpB0Lp1eBMZAY+KlTB5yiSULVXqvb8CcfHx2Lh5C9atW4d79+8jPiYGdg6OqN+gPoYMGoT8eV1w6cpV/Ni5M+7euimvd8rtAkdHR7mko2yp4nJGVwTdosVLym2N8+R2zvyegKXL4ePt/V7QvXPvPmbPmYtjx44h+k0UrKxzoW69ehg8yBcF8+eT18+evxArly1BhYqV8X2TpgheF4hzZ85CpVbJ7YsnTZqI48dPYM7cuXj06BHs7e0xcsQIdPyhXeaLib+dOIU5c+bi2rXfkZyUDKfczmjf/gf069Mblhb//S8l/pf8M4u3QQEKUIACFPhsgRwddNffjcboC68/WWJMSIqlBvo6gKh729bNEtFJKjTb+xTi7bClNZzhlssAm+9FY8j510hUarIMuilKDVbXcESzwp+3WURG0BXrUIeN9EOnDj/IGUURz8Oj3qB5k0aIj4uTM7pi6YKpkSEGDx+BAP85cobV0NhEzo6qlEqYWVghMCgILZo2xs7de9G6TWsok5NgZmEpqyqIoCeOhk2aYdXyZXCwt8OQ4e8vXajdoDF+O7j3nYH23Xff4ciRI1ixYoUMukbGRnByzoMnjx9BrRK1KNKOHn36YtGC+dBXvPvSXNC6DejStTM0SiXMLa1kQBQz1eJo3qoNVixfimvXrqN2zRrvDfAde/ejjlc19OvXTwbdfK4FERCwEC55csstj01MTLByTRBmTJsCjUqZOaMrQm73Hj1w7vSp99qsWacuVq5Yifx582DwsJGYM/NXOOXJK5dkPHv8MPN8EzMzVPKsjju3buLls6eZn5csVRo7du2SYXnP/oPo1rULwl+HQkdXT259nJwYn+7xEwLm+WdZzeKz/1bzRApQgAIUoAAFpECODroP36Sgy9EXuBmVkuXMaqJKg+/zmCLAywm5jPVw7mUCnsalop2bJeJT1Ojx20sceZEA8Rv2T5UWEy+35TbSw9ZGeVDI6tO/ws8Yo2lBdzygVsLEzBxGxsZyplUcGo0a0ZERMtCKoLtnz14cOnQIP3b6AXExMXCvWAndevZG2OtQLJzvj9CQEBQpVhxnzp5FRHg4hg4bLpcGtG7bXv66fcmihdizawcAXWzduQMtmzb5YNCd5b8ASxYvwv07t+T9VK3uhdo1vOTSgYCAAIwcOTLzr1iZsuXkd5w9c0auhSjvURHr1q1FkUKF3vlreOXqNfiNGQtHBwe0bN1GPtOigAU4tH8vdHS8A6OFAAAPbElEQVT0cPTYUeTJkwdDBg/B7l075bVl3SugTOkyGDx4MArkc8mc0dVTKOTLc7p6etJKlDpLSkxAQlysvG7OgkXo17sHRvqNlQFWHMVLlkKRokVx+/Yt3PnzT/nZmPG/YKzfSPiNG49Zv06Vn+npKVDBowJiYmJx+9af8j7F4eTkjGLFi+PChQuIj4uFrZ0dVq1aDS8vL9SpUwcXL5yHvYMD+nr7wNE5D4JWr8T5s6dke2vWrkeHtl92LTP/GUcBClCAAhTI6QI5OuiKzh9w/BXW/xUjX/T61CGijI4GmF7JHl2Kp5XRkmUXdIDAW28w9nIY4pVik4hPtyNmfHsVscQvle1hKrZU+4xDBN0pv4yXM5GfOmTQ3bsXfXr1RFDgGpiYmmLLjt1oWKemvKyPtw+WL14IXT0F5i9egh6dO+HR02dyxjMuNhb6Cn388ccNdO7UUZ7/88RJGDNqJEaMHitD3tsvo4mf9/XxxZIF/nJ5gSg/VqNaVXldxsto4s+16zfE3NmzYW5mikbfN8atmzdQsGBBbAgORgV393ceJ1WpxJPnL5GakoyYmBiYGBnj/MWL+KlPH6iUKbJkWa9uXSGqLniULyevnTRtBkaPGCr//PYa3axY5y1aioZ1a6N+w+/x8P4d5HZxwdq1G+BZpRJ+O3EC3bt1k7OzbkWL4eiRI5gXsBAzpk6Wzbb9oQOmTp6MBw8foWnjRkhOSkIuG1tMmfYrWrdqiRGj/LBiySKYmppi2fIV8l9OhKmYne7UrQeCVi6X7ezcexC9enRBWGgoGnzfGPv37M7qtvlzClCAAhSgAAWyIZDjg+7ZFwnoevwlIpM/vZOZMBUvkeU11cei6o6o5JxWn/VKSCK8T4XgXkzKR7f7zegPsa2wuZ4ultZwQt18n18CLGPpgo5GjbLuHnArUkS+zCRnKZOTsW/nDqSmpqBOvQZYFRiErp064OiRwzA0NETdBg3lDLP4dbtY93rrjxtyBnKgry9mzpyJxUuXYV1QEJ6/fClfWDMyMsC9u3flLQ8ZMgSTJ0/G6PET3gu6GrUavfsPwPJFAbC1d8CG9etRp3atd4KueIFs1eo16PxjJ/l5h44d5Xki6IqX1Nz/EXRj4uKxdNlybApeL9f1ins2NDTAg/sPoFYpMWd+AHz798O5CxdQpVIl2eaESVMwdvSozKoLGS+jWVhaoXqNmvLlN7VGI2v63r59G1cvp9XRnbd4GcqXLglPT09RIw5devbBkgXzYWioL037+QzAqmVLYWRmgWu/X8bKVWswfepk+ZJaUNBatGjeDJFvomX5stiYGNRv9D2CN2yAlYU5tm7fiTatWsjlCYuWLENoaAhGDR8m/82oWImScHMTdZA18qW18+fOypn3cu4VcOXSxWz81eWpFKAABShAAQpkJZDjg64IQYNPhmLdXzFZrq0VmKlqDUpYGWBJdSfo6OpgwMkQXIlMkhURPjWXKyZ/U1QadC5sgV+rOMJYLPr9zOPtl9GmTJ+BXj26p80mA3gdGQX378rI8mL16jfEvMVL0aNLJ5w5eeKDrYuqASKAevf3gUelyujZvSsS4uNRtGRplClTFr9f/R33b/2RZdAVQbvPW0F3/fr1qPuPoCuCqig71rJlSyj/NVvbrVs3WZ7sY0HXP2ARRgwdguSkRJRyr4hibkVw4cJ5PPnrnryfuQsWYqD3Tzh7/gI8K/8ddMf4jcqso5sRdAsXKYatWzfDJY+LvFb01ZLlqzBy+DD5MppwKlO8GLyqV0t71lFjZQk3A30FlCo1RvmNwczpU6FvZIIb165i1ZpAGXTFy3qBQYFo1KABIqKi4Jq/AGJiotHuhx8QFBgEfYUedu7ZJ9dAy6C7dBlePH8ulz986BD9IWbUy7l74MqlC585IngaBShAAQpQgAKfI5Djg65AehaTgtb7n+OveCU+owiCfDktn6kCFga6uB6ZAlGJK6vYKkqRFbM0wIKqjijnaPw5fZN5zqeqLoS/iUbB/Pnlr8Xr1KuP9Rs3o0uH9ti/f5+cfZztPx+F8rtArdYgPjFRbnBhZmICCysrBCxciMDVq1DJsyrWr1sHl9y5ceToUTRsUP+jQVcEWlEv9+2gK5Y0pAXd2nL3tg/V0RVBt2vXrrKiwoeC7suQUHTp2g1HDu5H2fLu2L93L2xsbLB77z5Zh1etTMGseQEY7NPvnaA7bsJEWUdXHOKFvLfLix05LKoupO2aJo63qy6IGd0qFcqjalVPJCUmolbd+ti4YR1sbWzwKjQUnbuk3YuYrb5w7hwWL18hly7ksrWVL7t937AhwiOjULBAWtBt0649goICYaivjx2796JlsyYy6IoZ8+joNxg8cCDUahWaNGuGQQMHyhcDlSoVEhKT5Eto1rlsUCU9vGdrcPBkClCAAhSgAAU+KsCgm05z9kXalsDPEpVyCUJWwTXjZbAsluTK1kXIdTJWYFIFO7QsbJHt4ZidOrr79u/Hzz//jGmTJ8oXsXx8B8Nv5HAZcOfMW4AHfz1Eq+ZNULduHfTp0wfbtmyBZ/UaWL50KXLlssa8BQsw+ZcJ8h5FcA5evx5Tp8/ErOlTYWhkjHHjxsnPSxYvioFDhmP5ogWyvJjPQF/kzuMiy2mtWbVKvoz29oYRWQXdh4+foEPHDrhw9izcPTzkTLCRsQmm/zod/nNmyftp3rY9NgSuwdVr11ClUkX5WTWvGvihQ0eYWVig+fcNP7uOrv/CJejQrg06du6CQ3t3y3XLY3+egEb168qlB2L2Vhz1GjTEhnXrMG3GLMyYlr2gq29oJCs/lCtXDo2bNMar58/g7lFJbmhhb2eLE6dOYfWaIJQpXUrOdhfImyfbY4MXUIACFKAABSjwcQEG3bdsDj6KxbjL4bgbnSKXInzO7O6nBpeY+RVLHQpZ6GNIGRv8UOTzyon9s823d0abuyDgvQ0j3t4ZbeeuXXj18gVatW6Nm9evybBZoXJViBe9Lp8/LZc8tGzbDkGrV2Gk32jMnztHft137h5yBvLKhXOy/m1iQlrpq7t372Lz9p0YM3J42m3p6MDe0RmXL17AitWrMWHsmHdud92mLXj28IEMuuLX8mItrpiRFUG3S5cucubX1dVVBtm31+hGR0ejX38frF8bBB1dXbhXrCxnja9f/V22k5yYAEMTEzx++BBRUVFwd6+AhPi4zO+uUKkyDh/YjwEDBsgZ1w/ujLZ4KQb07y93RsuYHd6wcRP69O4l19mKQ6zlFaXbxCHCs3hBrVmTRpmVJ6xtbGRQzZjRdc2fH7GxMWjdth3Wrg3KnNEVSxdE0J071x/9+vZG3/4+WBKwQLZb0K0IXAu54fKFc4iKCIe9kzMOHDws6wDzoAAFKEABClDgywkw6P7D8vfQBCz44w0OP49HTKpalh0Ts7ZZzfBmNJOxZbCYxTVT6MDLyQTeJa3hmdv03+61UeMnYtov4+T1IugO9P57R6/Q8AgUyJdPBlPx8tWOHTthbWmOA4eP4uefx+PC+XOAWi2vNTYxQ6PGjTF9+jS5ycT5S5fRt+9PuP77Zflzhb6B/JW9nkIPyxYvlJ/dv38fMXEJaNK0SWaNWDMra1y/ehXhEZFo0bw5Xj5Pqx1ramaBadNnIDoyDGPGpAVgEWjbtm0rg26nTp3k/86bNy82b94MDw+Pd0yOnTyFfv28cefPtDXCYga5e+/eiImJw7rVK6CrMMDTJ49gaWmJgYOHyu2HMw6vmrWxZfMm+A4cIJdHuBZ2w9HDh5A/X9qGD9IuYDEG9Rd2Gvw6dz6GD+wvd41buHgp5s/zx9PHjzLPze9aCD4DB6JPzx4wNTGWs9fzZs+QJctEWG/8fSOERUQhr0tuufShRavW2LBhvQy623btRqtmTWW9XP958+Hj/RNevArBuHE/Y8uWTYhJr1UsvkyUXhs9ZizatGz+b48PXkgBClCAAhSgwIcFGHQ/4BKZqMLJlwnY9TAGp0ISEZmikutyRY1cUZngn8sVxDIGNTQyT4oqZdb6uvBwMEYLV3N4OZvC3vTdjRGyOxiv/XETf1y/JqssuFfwkDuWZRxJScnYuXMHEhISkMfFBdW9asAwfTvae/f/woVLF/H06XO5DrRQoYJyTaptrlyZ1/956zaOHjuO2Lh4FC/qhlo1ayI2LhY7du5CakoqenTvCnMzMxw/eRoXL12GgYE+ChcuhJpe1WFibAyx29fFS5fk1sKFCxVCBffyiIwIx6VLl+RscvXq1WWwFZUezpw5I4OztbW13EVNrMH953Hl6nX5K/2kpCSUKF5M3o+o9ys2t1Ao9ND1x46ybNeTZ8+xb99++UJYbicnlClTGiWLF8Ply5dldQU7e3vUrlVLnptx3Ln3AJcvXZCbV7h7VETxokXkj1KUSly6dBlXrl5F9JsY5LK2Qrny5VChfDko9PTkOZevXsXN69dhYmIqKzXkzu2MpOQU7NixXdoXKlQInp5VZZm6Z89f4MTxY3JmuoJ7Bbil91d0TBxOnzmNO3fvQWwV7OzshIoeHihRrGh2hwTPpwAFKEABClDgMwQYdD+BFJWkwuOYVDyITsG9qGTcDEvCnegURCk1EP8nDvHfNgpdFLHQRwl7IxSyMERhKwPk/9eLZ7bGaSHpWx/p5X4/eRufc863fo4Pff+Xvu8v3d7HzP6/vue/sc94TxSgAAUoQIH/LwEG3c+UFjV0k1UaueY2SalBijJtOYC+QhfGCh35Apuhno5c28uDAhSgAAUoQAEKUODbCzDofvs+4B1QgAIUoAAFKEABCnwFAQbdr4DKJilAAQpQgAIUoAAFvr0Ag+637wPeAQUoQAEKUIACFKDAVxBg0P0KqGySAhSgAAUoQAEKUODbCzDofvs+4B1QgAIUoAAFKEABCnwFAQbdr4DKJilAAQpQgAIUoAAFvr0Ag+637wPeAQUoQAEKUIACFKDAVxBg0P0KqGySAhSgAAUoQAEKUODbCzDofvs+4B1QgAIUoAAFKEABCnwFAQbdr4DKJilAAQpQgAIUoAAFvr0Ag+637wPeAQUoQAEKUIACFKDAVxBg0P0KqGySAhSgAAUoQAEKUODbCzDofvs+4B1QgAIUoAAFKEABCnwFAQbdr4DKJilAAQpQgAIUoAAFvr0Ag+637wPeAQUoQAEKUIACFKDAVxBg0P0KqGySAhSgAAUoQAEKUODbC2QE3TsKhaLIt78d3gEFKEABClCAAhSgAAW+jIBKpYrUUSqVpwEUBqD5Ms2yFQpQgAIUoAAFKEABCnxTAR2NRhP5f+DiUJa0k7BzAAAAAElFTkSuQmCC">
          <a:extLst>
            <a:ext uri="{FF2B5EF4-FFF2-40B4-BE49-F238E27FC236}">
              <a16:creationId xmlns:a16="http://schemas.microsoft.com/office/drawing/2014/main" id="{CEFF6ACF-B1D4-4736-89E9-DEF3278D06CE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128270</xdr:colOff>
      <xdr:row>0</xdr:row>
      <xdr:rowOff>79375</xdr:rowOff>
    </xdr:from>
    <xdr:to>
      <xdr:col>2</xdr:col>
      <xdr:colOff>349250</xdr:colOff>
      <xdr:row>3</xdr:row>
      <xdr:rowOff>93345</xdr:rowOff>
    </xdr:to>
    <xdr:pic>
      <xdr:nvPicPr>
        <xdr:cNvPr id="4" name="Picture 3" descr="Ontario Health atHome">
          <a:extLst>
            <a:ext uri="{FF2B5EF4-FFF2-40B4-BE49-F238E27FC236}">
              <a16:creationId xmlns:a16="http://schemas.microsoft.com/office/drawing/2014/main" id="{2FCEE334-C5FD-4B14-B45A-7422452BA3F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16" t="43201" r="63302" b="8340"/>
        <a:stretch/>
      </xdr:blipFill>
      <xdr:spPr bwMode="auto">
        <a:xfrm>
          <a:off x="128270" y="79375"/>
          <a:ext cx="2506980" cy="56642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259080</xdr:colOff>
      <xdr:row>6</xdr:row>
      <xdr:rowOff>136525</xdr:rowOff>
    </xdr:to>
    <xdr:pic>
      <xdr:nvPicPr>
        <xdr:cNvPr id="2" name="Picture 1" descr="Ontario Health atHom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53605" cy="12414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9525</xdr:colOff>
      <xdr:row>7</xdr:row>
      <xdr:rowOff>7620</xdr:rowOff>
    </xdr:to>
    <xdr:pic>
      <xdr:nvPicPr>
        <xdr:cNvPr id="5" name="Picture 4" descr="Ontario Health atHom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67600" cy="12877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0</xdr:rowOff>
    </xdr:from>
    <xdr:to>
      <xdr:col>7</xdr:col>
      <xdr:colOff>230505</xdr:colOff>
      <xdr:row>6</xdr:row>
      <xdr:rowOff>136525</xdr:rowOff>
    </xdr:to>
    <xdr:pic>
      <xdr:nvPicPr>
        <xdr:cNvPr id="4" name="Picture 3" descr="Ontario Health atHome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0"/>
          <a:ext cx="7658100" cy="123380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180975</xdr:colOff>
      <xdr:row>7</xdr:row>
      <xdr:rowOff>15240</xdr:rowOff>
    </xdr:to>
    <xdr:pic>
      <xdr:nvPicPr>
        <xdr:cNvPr id="3" name="Picture 2" descr="Ontario Health atHom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642859" cy="124206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7</xdr:col>
      <xdr:colOff>458343</xdr:colOff>
      <xdr:row>7</xdr:row>
      <xdr:rowOff>66294</xdr:rowOff>
    </xdr:to>
    <xdr:pic>
      <xdr:nvPicPr>
        <xdr:cNvPr id="4" name="Picture 3" descr="Ontario Health atHome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7744968" cy="138074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22861</xdr:colOff>
      <xdr:row>0</xdr:row>
      <xdr:rowOff>0</xdr:rowOff>
    </xdr:from>
    <xdr:to>
      <xdr:col>7</xdr:col>
      <xdr:colOff>518161</xdr:colOff>
      <xdr:row>7</xdr:row>
      <xdr:rowOff>45720</xdr:rowOff>
    </xdr:to>
    <xdr:pic>
      <xdr:nvPicPr>
        <xdr:cNvPr id="3" name="Picture 2" descr="Ontario Health atHome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1" y="0"/>
          <a:ext cx="7924800" cy="132588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22861</xdr:colOff>
      <xdr:row>0</xdr:row>
      <xdr:rowOff>0</xdr:rowOff>
    </xdr:from>
    <xdr:to>
      <xdr:col>7</xdr:col>
      <xdr:colOff>537211</xdr:colOff>
      <xdr:row>7</xdr:row>
      <xdr:rowOff>45720</xdr:rowOff>
    </xdr:to>
    <xdr:pic>
      <xdr:nvPicPr>
        <xdr:cNvPr id="2" name="Picture 1" descr="Ontario Health atHome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1" y="0"/>
          <a:ext cx="8083550" cy="13347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n.zhang\OneDrive%20-%20HCCSS\Financial%20Reporting\External%20Reporting\MOH%20Reporting\BPSAA%20Quarterly%20Executive%20Expenses\2024-25%20Reporting\Q3\BPSAA%20Q3%202024-25%20Executive%20Expense%20Report%20-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C. Martineau"/>
      <sheetName val="L. Tweedy"/>
      <sheetName val="C. Ward"/>
      <sheetName val="T. Le"/>
      <sheetName val="M. Krakower"/>
      <sheetName val="L. Burden"/>
    </sheetNames>
    <sheetDataSet>
      <sheetData sheetId="0"/>
      <sheetData sheetId="1"/>
      <sheetData sheetId="2"/>
      <sheetData sheetId="3"/>
      <sheetData sheetId="4"/>
      <sheetData sheetId="5">
        <row r="31">
          <cell r="D31">
            <v>0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24"/>
  <sheetViews>
    <sheetView tabSelected="1" workbookViewId="0">
      <selection activeCell="A8" sqref="A8:F9"/>
    </sheetView>
  </sheetViews>
  <sheetFormatPr defaultRowHeight="14.5" x14ac:dyDescent="0.35"/>
  <cols>
    <col min="1" max="1" width="18.54296875" customWidth="1"/>
    <col min="2" max="2" width="14.1796875" bestFit="1" customWidth="1"/>
    <col min="3" max="3" width="9.54296875" bestFit="1" customWidth="1"/>
    <col min="4" max="4" width="14.453125" customWidth="1"/>
    <col min="5" max="5" width="54" customWidth="1"/>
    <col min="6" max="6" width="7.26953125" customWidth="1"/>
    <col min="9" max="9" width="62" customWidth="1"/>
  </cols>
  <sheetData>
    <row r="1" spans="1:8" x14ac:dyDescent="0.35">
      <c r="A1" s="101"/>
      <c r="B1" s="102"/>
      <c r="C1" s="102"/>
      <c r="D1" s="102"/>
      <c r="E1" s="102"/>
      <c r="F1" s="103"/>
    </row>
    <row r="2" spans="1:8" x14ac:dyDescent="0.35">
      <c r="A2" s="104"/>
      <c r="B2" s="197"/>
      <c r="C2" s="197"/>
      <c r="D2" s="197"/>
      <c r="E2" s="197"/>
      <c r="F2" s="105"/>
    </row>
    <row r="3" spans="1:8" x14ac:dyDescent="0.35">
      <c r="A3" s="106"/>
      <c r="B3" s="197"/>
      <c r="C3" s="197"/>
      <c r="D3" s="197"/>
      <c r="E3" s="197"/>
      <c r="F3" s="105"/>
    </row>
    <row r="4" spans="1:8" x14ac:dyDescent="0.35">
      <c r="A4" s="106"/>
      <c r="B4" s="197"/>
      <c r="C4" s="197"/>
      <c r="D4" s="197"/>
      <c r="E4" s="197"/>
      <c r="F4" s="105"/>
    </row>
    <row r="5" spans="1:8" x14ac:dyDescent="0.35">
      <c r="A5" s="106"/>
      <c r="B5" s="198"/>
      <c r="C5" s="198"/>
      <c r="D5" s="198"/>
      <c r="E5" s="198"/>
      <c r="F5" s="107"/>
    </row>
    <row r="6" spans="1:8" x14ac:dyDescent="0.35">
      <c r="A6" s="134" t="s">
        <v>0</v>
      </c>
      <c r="B6" s="199"/>
      <c r="C6" s="199"/>
      <c r="D6" s="199"/>
      <c r="E6" s="199"/>
      <c r="F6" s="135"/>
    </row>
    <row r="7" spans="1:8" x14ac:dyDescent="0.35">
      <c r="A7" s="108" t="s">
        <v>1</v>
      </c>
      <c r="B7" s="200"/>
      <c r="C7" s="200"/>
      <c r="D7" s="200"/>
      <c r="E7" s="200"/>
      <c r="F7" s="109"/>
    </row>
    <row r="8" spans="1:8" x14ac:dyDescent="0.35">
      <c r="A8" s="136" t="s">
        <v>2</v>
      </c>
      <c r="B8" s="201"/>
      <c r="C8" s="201"/>
      <c r="D8" s="201"/>
      <c r="E8" s="201"/>
      <c r="F8" s="137"/>
    </row>
    <row r="9" spans="1:8" x14ac:dyDescent="0.35">
      <c r="A9" s="138"/>
      <c r="B9" s="201"/>
      <c r="C9" s="201"/>
      <c r="D9" s="201"/>
      <c r="E9" s="201"/>
      <c r="F9" s="137"/>
    </row>
    <row r="10" spans="1:8" x14ac:dyDescent="0.35">
      <c r="A10" s="110"/>
      <c r="B10" s="202"/>
      <c r="C10" s="202"/>
      <c r="D10" s="202"/>
      <c r="E10" s="202"/>
      <c r="F10" s="133"/>
    </row>
    <row r="11" spans="1:8" x14ac:dyDescent="0.35">
      <c r="A11" s="111"/>
      <c r="B11" s="200"/>
      <c r="C11" s="200"/>
      <c r="D11" s="200"/>
      <c r="E11" s="200"/>
      <c r="F11" s="112"/>
    </row>
    <row r="12" spans="1:8" ht="15" thickBot="1" x14ac:dyDescent="0.4">
      <c r="A12" s="108" t="s">
        <v>3</v>
      </c>
      <c r="B12" s="200"/>
      <c r="C12" s="200"/>
      <c r="D12" s="113">
        <f>SUM(D15:D20)</f>
        <v>2718.94</v>
      </c>
      <c r="E12" s="200"/>
      <c r="F12" s="114"/>
      <c r="H12" s="115"/>
    </row>
    <row r="13" spans="1:8" ht="15" thickTop="1" x14ac:dyDescent="0.35">
      <c r="A13" s="111"/>
      <c r="B13" s="200"/>
      <c r="C13" s="200"/>
      <c r="D13" s="200"/>
      <c r="E13" s="200"/>
      <c r="F13" s="112"/>
      <c r="H13" s="115"/>
    </row>
    <row r="14" spans="1:8" x14ac:dyDescent="0.35">
      <c r="A14" s="108" t="s">
        <v>4</v>
      </c>
      <c r="B14" s="200"/>
      <c r="C14" s="200"/>
      <c r="D14" s="200"/>
      <c r="E14" s="200"/>
      <c r="F14" s="112"/>
    </row>
    <row r="15" spans="1:8" x14ac:dyDescent="0.35">
      <c r="A15" s="125" t="s">
        <v>5</v>
      </c>
      <c r="B15" s="116"/>
      <c r="C15" s="116"/>
      <c r="D15" s="117">
        <v>453.55</v>
      </c>
      <c r="E15" s="116" t="s">
        <v>6</v>
      </c>
      <c r="F15" s="112"/>
    </row>
    <row r="16" spans="1:8" x14ac:dyDescent="0.35">
      <c r="A16" s="125" t="s">
        <v>7</v>
      </c>
      <c r="B16" s="116"/>
      <c r="C16" s="116"/>
      <c r="D16" s="117">
        <v>651.5</v>
      </c>
      <c r="E16" s="116" t="s">
        <v>8</v>
      </c>
      <c r="F16" s="112"/>
    </row>
    <row r="17" spans="1:6" x14ac:dyDescent="0.35">
      <c r="A17" s="125" t="s">
        <v>9</v>
      </c>
      <c r="B17" s="116"/>
      <c r="C17" s="116"/>
      <c r="D17" s="117">
        <v>0</v>
      </c>
      <c r="E17" s="116" t="s">
        <v>10</v>
      </c>
      <c r="F17" s="112"/>
    </row>
    <row r="18" spans="1:6" x14ac:dyDescent="0.35">
      <c r="A18" s="125" t="s">
        <v>11</v>
      </c>
      <c r="B18" s="116"/>
      <c r="C18" s="116"/>
      <c r="D18" s="117">
        <v>564.51</v>
      </c>
      <c r="E18" s="116" t="s">
        <v>12</v>
      </c>
      <c r="F18" s="112"/>
    </row>
    <row r="19" spans="1:6" x14ac:dyDescent="0.35">
      <c r="A19" s="125" t="s">
        <v>13</v>
      </c>
      <c r="B19" s="116"/>
      <c r="C19" s="116"/>
      <c r="D19" s="117">
        <f>+'[1]M. Krakower'!D31</f>
        <v>0</v>
      </c>
      <c r="E19" s="116" t="s">
        <v>14</v>
      </c>
      <c r="F19" s="112"/>
    </row>
    <row r="20" spans="1:6" x14ac:dyDescent="0.35">
      <c r="A20" s="125" t="s">
        <v>15</v>
      </c>
      <c r="B20" s="116"/>
      <c r="C20" s="116"/>
      <c r="D20" s="117">
        <v>1049.3800000000001</v>
      </c>
      <c r="E20" s="116" t="s">
        <v>16</v>
      </c>
      <c r="F20" s="112"/>
    </row>
    <row r="21" spans="1:6" x14ac:dyDescent="0.35">
      <c r="A21" s="125" t="s">
        <v>17</v>
      </c>
      <c r="B21" s="116"/>
      <c r="C21" s="116"/>
      <c r="D21" s="117">
        <v>0</v>
      </c>
      <c r="E21" s="116" t="s">
        <v>18</v>
      </c>
      <c r="F21" s="112"/>
    </row>
    <row r="22" spans="1:6" x14ac:dyDescent="0.35">
      <c r="A22" s="111"/>
      <c r="B22" s="200"/>
      <c r="C22" s="200"/>
      <c r="D22" s="200"/>
      <c r="E22" s="200"/>
      <c r="F22" s="112"/>
    </row>
    <row r="23" spans="1:6" x14ac:dyDescent="0.35">
      <c r="A23" s="118"/>
      <c r="B23" s="200"/>
      <c r="C23" s="200"/>
      <c r="D23" s="200"/>
      <c r="E23" s="200"/>
      <c r="F23" s="119"/>
    </row>
    <row r="24" spans="1:6" ht="15" thickBot="1" x14ac:dyDescent="0.4">
      <c r="A24" s="120"/>
      <c r="B24" s="121"/>
      <c r="C24" s="121"/>
      <c r="D24" s="121"/>
      <c r="E24" s="121"/>
      <c r="F24" s="122"/>
    </row>
  </sheetData>
  <mergeCells count="2">
    <mergeCell ref="A6:F6"/>
    <mergeCell ref="A8:F9"/>
  </mergeCells>
  <pageMargins left="0.70866141732283472" right="0.70866141732283472" top="0.74803149606299213" bottom="0.74803149606299213" header="0.31496062992125984" footer="0.31496062992125984"/>
  <pageSetup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9:F31"/>
  <sheetViews>
    <sheetView showGridLines="0" topLeftCell="A7" zoomScaleNormal="100" workbookViewId="0">
      <selection activeCell="E35" sqref="E35"/>
    </sheetView>
  </sheetViews>
  <sheetFormatPr defaultRowHeight="14.5" x14ac:dyDescent="0.35"/>
  <cols>
    <col min="1" max="1" width="4.54296875" customWidth="1"/>
    <col min="2" max="3" width="7" customWidth="1"/>
    <col min="4" max="4" width="14.1796875" customWidth="1"/>
    <col min="5" max="5" width="28.26953125" customWidth="1"/>
    <col min="6" max="6" width="38.81640625" customWidth="1"/>
    <col min="7" max="7" width="0.1796875" customWidth="1"/>
  </cols>
  <sheetData>
    <row r="9" spans="2:6" ht="19.399999999999999" customHeight="1" x14ac:dyDescent="0.35">
      <c r="B9" s="5" t="s">
        <v>19</v>
      </c>
      <c r="C9" s="143" t="s">
        <v>5</v>
      </c>
      <c r="D9" s="144"/>
      <c r="E9" s="144"/>
      <c r="F9" s="6"/>
    </row>
    <row r="10" spans="2:6" ht="11.15" customHeight="1" x14ac:dyDescent="0.35">
      <c r="B10" s="5"/>
      <c r="C10" s="7"/>
      <c r="D10" s="8"/>
      <c r="E10" s="8"/>
      <c r="F10" s="6"/>
    </row>
    <row r="11" spans="2:6" ht="15.5" x14ac:dyDescent="0.35">
      <c r="B11" s="9" t="s">
        <v>20</v>
      </c>
      <c r="C11" s="6" t="s">
        <v>21</v>
      </c>
      <c r="D11" s="6"/>
      <c r="E11" s="6"/>
      <c r="F11" s="6"/>
    </row>
    <row r="12" spans="2:6" ht="15.5" x14ac:dyDescent="0.35">
      <c r="B12" s="9"/>
      <c r="C12" s="6"/>
      <c r="D12" s="6"/>
      <c r="E12" s="6"/>
      <c r="F12" s="6"/>
    </row>
    <row r="13" spans="2:6" ht="15.75" customHeight="1" x14ac:dyDescent="0.35">
      <c r="B13" s="9" t="s">
        <v>22</v>
      </c>
      <c r="C13" s="6"/>
      <c r="D13" s="145" t="s">
        <v>23</v>
      </c>
      <c r="E13" s="145"/>
      <c r="F13" s="6"/>
    </row>
    <row r="14" spans="2:6" ht="15.5" x14ac:dyDescent="0.35">
      <c r="B14" s="6"/>
      <c r="C14" s="6"/>
      <c r="D14" s="6"/>
      <c r="E14" s="6"/>
      <c r="F14" s="6"/>
    </row>
    <row r="15" spans="2:6" ht="15.5" x14ac:dyDescent="0.35">
      <c r="B15" s="6"/>
      <c r="C15" s="6"/>
      <c r="D15" s="6"/>
      <c r="E15" s="6"/>
      <c r="F15" s="6"/>
    </row>
    <row r="16" spans="2:6" s="1" customFormat="1" ht="23.25" customHeight="1" x14ac:dyDescent="0.35">
      <c r="B16" s="146" t="s">
        <v>24</v>
      </c>
      <c r="C16" s="146"/>
      <c r="D16" s="10" t="s">
        <v>25</v>
      </c>
      <c r="E16" s="90" t="s">
        <v>26</v>
      </c>
      <c r="F16" s="10" t="s">
        <v>27</v>
      </c>
    </row>
    <row r="17" spans="2:6" ht="17.5" customHeight="1" x14ac:dyDescent="0.35">
      <c r="B17" s="147">
        <v>45748</v>
      </c>
      <c r="C17" s="148"/>
      <c r="D17" s="127">
        <v>28.25</v>
      </c>
      <c r="E17" s="91" t="s">
        <v>28</v>
      </c>
      <c r="F17" s="75" t="s">
        <v>29</v>
      </c>
    </row>
    <row r="18" spans="2:6" ht="17.5" customHeight="1" x14ac:dyDescent="0.35">
      <c r="B18" s="140">
        <v>45823</v>
      </c>
      <c r="C18" s="141"/>
      <c r="D18" s="128">
        <v>242.17</v>
      </c>
      <c r="E18" s="74" t="s">
        <v>30</v>
      </c>
      <c r="F18" s="87" t="s">
        <v>29</v>
      </c>
    </row>
    <row r="19" spans="2:6" ht="17.5" customHeight="1" x14ac:dyDescent="0.35">
      <c r="B19" s="140">
        <v>45824</v>
      </c>
      <c r="C19" s="141"/>
      <c r="D19" s="128">
        <v>183.13</v>
      </c>
      <c r="E19" s="74" t="s">
        <v>30</v>
      </c>
      <c r="F19" s="78" t="s">
        <v>29</v>
      </c>
    </row>
    <row r="20" spans="2:6" ht="17.5" customHeight="1" x14ac:dyDescent="0.35">
      <c r="B20" s="140"/>
      <c r="C20" s="141"/>
      <c r="D20" s="128"/>
      <c r="E20" s="74"/>
      <c r="F20" s="78"/>
    </row>
    <row r="21" spans="2:6" ht="17.5" customHeight="1" x14ac:dyDescent="0.35">
      <c r="B21" s="140"/>
      <c r="C21" s="141"/>
      <c r="D21" s="128"/>
      <c r="E21" s="74"/>
      <c r="F21" s="78"/>
    </row>
    <row r="22" spans="2:6" ht="17.5" customHeight="1" x14ac:dyDescent="0.35">
      <c r="B22" s="140"/>
      <c r="C22" s="141"/>
      <c r="D22" s="128"/>
      <c r="E22" s="74"/>
      <c r="F22" s="78"/>
    </row>
    <row r="23" spans="2:6" ht="17.5" customHeight="1" x14ac:dyDescent="0.35">
      <c r="B23" s="140"/>
      <c r="C23" s="141"/>
      <c r="D23" s="128"/>
      <c r="E23" s="74"/>
      <c r="F23" s="78"/>
    </row>
    <row r="24" spans="2:6" ht="17.5" customHeight="1" x14ac:dyDescent="0.35">
      <c r="B24" s="140"/>
      <c r="C24" s="141"/>
      <c r="D24" s="128"/>
      <c r="E24" s="74"/>
      <c r="F24" s="78"/>
    </row>
    <row r="25" spans="2:6" ht="17.5" customHeight="1" x14ac:dyDescent="0.35">
      <c r="B25" s="140"/>
      <c r="C25" s="141"/>
      <c r="D25" s="128"/>
      <c r="E25" s="74"/>
      <c r="F25" s="78"/>
    </row>
    <row r="26" spans="2:6" ht="17.5" customHeight="1" x14ac:dyDescent="0.35">
      <c r="B26" s="140"/>
      <c r="C26" s="141"/>
      <c r="D26" s="128"/>
      <c r="E26" s="74"/>
      <c r="F26" s="78"/>
    </row>
    <row r="27" spans="2:6" ht="17.5" customHeight="1" x14ac:dyDescent="0.35">
      <c r="B27" s="140"/>
      <c r="C27" s="141"/>
      <c r="D27" s="128"/>
      <c r="E27" s="74"/>
      <c r="F27" s="78"/>
    </row>
    <row r="28" spans="2:6" ht="17.5" customHeight="1" x14ac:dyDescent="0.35">
      <c r="B28" s="140"/>
      <c r="C28" s="141"/>
      <c r="D28" s="128"/>
      <c r="E28" s="74"/>
      <c r="F28" s="78"/>
    </row>
    <row r="29" spans="2:6" ht="17.5" customHeight="1" x14ac:dyDescent="0.35">
      <c r="B29" s="140"/>
      <c r="C29" s="141"/>
      <c r="D29" s="128"/>
      <c r="E29" s="74"/>
      <c r="F29" s="78"/>
    </row>
    <row r="30" spans="2:6" ht="17.5" customHeight="1" thickBot="1" x14ac:dyDescent="0.4">
      <c r="B30" s="142"/>
      <c r="C30" s="142"/>
      <c r="D30" s="129"/>
      <c r="E30" s="74"/>
      <c r="F30" s="78"/>
    </row>
    <row r="31" spans="2:6" ht="17.5" customHeight="1" thickTop="1" thickBot="1" x14ac:dyDescent="0.4">
      <c r="B31" s="139" t="s">
        <v>31</v>
      </c>
      <c r="C31" s="139"/>
      <c r="D31" s="59">
        <f>SUM(D17:D25)</f>
        <v>453.54999999999995</v>
      </c>
      <c r="E31" s="92"/>
      <c r="F31" s="67"/>
    </row>
  </sheetData>
  <autoFilter ref="B16:F31">
    <filterColumn colId="0" showButton="0"/>
    <filterColumn colId="3" showButton="0"/>
    <filterColumn colId="4" showButton="0"/>
  </autoFilter>
  <mergeCells count="18">
    <mergeCell ref="B19:C19"/>
    <mergeCell ref="C9:E9"/>
    <mergeCell ref="D13:E13"/>
    <mergeCell ref="B16:C16"/>
    <mergeCell ref="B17:C17"/>
    <mergeCell ref="B18:C18"/>
    <mergeCell ref="B20:C20"/>
    <mergeCell ref="B21:C21"/>
    <mergeCell ref="B31:C3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</mergeCells>
  <dataValidations count="1">
    <dataValidation type="list" allowBlank="1" showInputMessage="1" showErrorMessage="1" sqref="E31:F31">
      <formula1>#REF!</formula1>
    </dataValidation>
  </dataValidations>
  <printOptions horizontalCentered="1"/>
  <pageMargins left="0.7" right="0.7" top="0.75" bottom="0.75" header="0.3" footer="0.3"/>
  <pageSetup scale="85" orientation="portrait" r:id="rId1"/>
  <headerFooter>
    <oddFooter>&amp;L_x000D_&amp;1#&amp;"Calibri"&amp;10&amp;K000000 Unclassified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prompt="Select from the drop down list.">
          <x14:formula1>
            <xm:f>'Drop Down Menu'!$A$3:$A$12</xm:f>
          </x14:formula1>
          <xm:sqref>E17 E22</xm:sqref>
        </x14:dataValidation>
        <x14:dataValidation type="list" allowBlank="1" showInputMessage="1" showErrorMessage="1" prompt="Select from the drop down list._x000a_">
          <x14:formula1>
            <xm:f>'Drop Down Menu'!$C$3:$C$10</xm:f>
          </x14:formula1>
          <xm:sqref>F17 F22</xm:sqref>
        </x14:dataValidation>
        <x14:dataValidation type="list" allowBlank="1" showInputMessage="1" showErrorMessage="1" prompt="Select from the list._x000a_">
          <x14:formula1>
            <xm:f>'Drop Down Menu'!$C$3:$C$10</xm:f>
          </x14:formula1>
          <xm:sqref>F18:F21 F23:F30</xm:sqref>
        </x14:dataValidation>
        <x14:dataValidation type="list" allowBlank="1" showInputMessage="1" showErrorMessage="1" prompt="Select from the list.">
          <x14:formula1>
            <xm:f>'Drop Down Menu'!$A$3:$A$12</xm:f>
          </x14:formula1>
          <xm:sqref>E18:E21 E23:E30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8:G39"/>
  <sheetViews>
    <sheetView showGridLines="0" zoomScaleNormal="100" workbookViewId="0">
      <selection activeCell="L26" sqref="L26"/>
    </sheetView>
  </sheetViews>
  <sheetFormatPr defaultRowHeight="14.5" x14ac:dyDescent="0.35"/>
  <cols>
    <col min="1" max="1" width="4.54296875" customWidth="1"/>
    <col min="2" max="3" width="7" customWidth="1"/>
    <col min="4" max="4" width="14.1796875" customWidth="1"/>
    <col min="5" max="5" width="28.26953125" customWidth="1"/>
    <col min="6" max="6" width="39.1796875" customWidth="1"/>
  </cols>
  <sheetData>
    <row r="8" spans="1:7" x14ac:dyDescent="0.35">
      <c r="A8" s="2"/>
      <c r="B8" s="2"/>
      <c r="C8" s="2"/>
      <c r="D8" s="2"/>
      <c r="E8" s="2"/>
      <c r="F8" s="2"/>
      <c r="G8" s="2"/>
    </row>
    <row r="9" spans="1:7" ht="15.5" x14ac:dyDescent="0.35">
      <c r="A9" s="2"/>
      <c r="B9" s="12" t="s">
        <v>19</v>
      </c>
      <c r="C9" s="149" t="s">
        <v>7</v>
      </c>
      <c r="D9" s="150"/>
      <c r="E9" s="150"/>
      <c r="F9" s="13"/>
      <c r="G9" s="2"/>
    </row>
    <row r="10" spans="1:7" ht="15.5" x14ac:dyDescent="0.35">
      <c r="A10" s="2"/>
      <c r="B10" s="12"/>
      <c r="C10" s="14"/>
      <c r="D10" s="15"/>
      <c r="E10" s="15"/>
      <c r="F10" s="13"/>
      <c r="G10" s="2"/>
    </row>
    <row r="11" spans="1:7" ht="15.5" x14ac:dyDescent="0.35">
      <c r="A11" s="2"/>
      <c r="B11" s="16" t="s">
        <v>20</v>
      </c>
      <c r="C11" s="13" t="s">
        <v>8</v>
      </c>
      <c r="D11" s="13"/>
      <c r="E11" s="13"/>
      <c r="F11" s="13"/>
      <c r="G11" s="2"/>
    </row>
    <row r="12" spans="1:7" ht="15.5" x14ac:dyDescent="0.35">
      <c r="A12" s="2"/>
      <c r="B12" s="16"/>
      <c r="C12" s="13"/>
      <c r="D12" s="13"/>
      <c r="E12" s="13"/>
      <c r="F12" s="13"/>
      <c r="G12" s="2"/>
    </row>
    <row r="13" spans="1:7" ht="15.75" customHeight="1" x14ac:dyDescent="0.35">
      <c r="A13" s="2"/>
      <c r="B13" s="16" t="s">
        <v>22</v>
      </c>
      <c r="C13" s="13"/>
      <c r="D13" s="145" t="s">
        <v>23</v>
      </c>
      <c r="E13" s="145"/>
      <c r="F13" s="13"/>
      <c r="G13" s="2"/>
    </row>
    <row r="14" spans="1:7" ht="15.5" x14ac:dyDescent="0.35">
      <c r="A14" s="2"/>
      <c r="B14" s="13"/>
      <c r="C14" s="13"/>
      <c r="D14" s="13"/>
      <c r="E14" s="13"/>
      <c r="F14" s="13"/>
      <c r="G14" s="2"/>
    </row>
    <row r="15" spans="1:7" ht="15.5" x14ac:dyDescent="0.35">
      <c r="A15" s="2"/>
      <c r="B15" s="13"/>
      <c r="C15" s="13"/>
      <c r="D15" s="13"/>
      <c r="E15" s="13"/>
      <c r="F15" s="13"/>
      <c r="G15" s="2"/>
    </row>
    <row r="16" spans="1:7" ht="23.5" customHeight="1" x14ac:dyDescent="0.35">
      <c r="A16" s="3"/>
      <c r="B16" s="151" t="s">
        <v>24</v>
      </c>
      <c r="C16" s="151"/>
      <c r="D16" s="23" t="s">
        <v>25</v>
      </c>
      <c r="E16" s="23" t="s">
        <v>26</v>
      </c>
      <c r="F16" s="23" t="s">
        <v>27</v>
      </c>
      <c r="G16" s="3"/>
    </row>
    <row r="17" spans="1:7" ht="15.5" x14ac:dyDescent="0.35">
      <c r="A17" s="2"/>
      <c r="B17" s="157">
        <v>45761</v>
      </c>
      <c r="C17" s="158"/>
      <c r="D17" s="32">
        <f>122.5+26.22</f>
        <v>148.72</v>
      </c>
      <c r="E17" s="75" t="s">
        <v>32</v>
      </c>
      <c r="F17" s="68" t="s">
        <v>29</v>
      </c>
      <c r="G17" s="2"/>
    </row>
    <row r="18" spans="1:7" ht="15.5" x14ac:dyDescent="0.35">
      <c r="A18" s="2"/>
      <c r="B18" s="152">
        <v>45761</v>
      </c>
      <c r="C18" s="153"/>
      <c r="D18" s="77">
        <v>298.25</v>
      </c>
      <c r="E18" s="78" t="s">
        <v>33</v>
      </c>
      <c r="F18" s="76" t="s">
        <v>29</v>
      </c>
      <c r="G18" s="2"/>
    </row>
    <row r="19" spans="1:7" ht="15.5" x14ac:dyDescent="0.35">
      <c r="A19" s="2"/>
      <c r="B19" s="152">
        <v>45761</v>
      </c>
      <c r="C19" s="153"/>
      <c r="D19" s="77">
        <f>9.21+11.37</f>
        <v>20.58</v>
      </c>
      <c r="E19" s="78" t="s">
        <v>34</v>
      </c>
      <c r="F19" s="76" t="s">
        <v>29</v>
      </c>
      <c r="G19" s="2"/>
    </row>
    <row r="20" spans="1:7" ht="15.5" x14ac:dyDescent="0.35">
      <c r="A20" s="2"/>
      <c r="B20" s="152">
        <v>45789</v>
      </c>
      <c r="C20" s="153"/>
      <c r="D20" s="77">
        <f>150*0.4</f>
        <v>60</v>
      </c>
      <c r="E20" s="78" t="s">
        <v>35</v>
      </c>
      <c r="F20" s="76" t="s">
        <v>29</v>
      </c>
      <c r="G20" s="2"/>
    </row>
    <row r="21" spans="1:7" ht="15.5" x14ac:dyDescent="0.35">
      <c r="A21" s="2"/>
      <c r="B21" s="152">
        <v>45791</v>
      </c>
      <c r="C21" s="153"/>
      <c r="D21" s="77">
        <f>114.36+9.59</f>
        <v>123.95</v>
      </c>
      <c r="E21" s="78" t="s">
        <v>32</v>
      </c>
      <c r="F21" s="76" t="s">
        <v>36</v>
      </c>
      <c r="G21" s="2"/>
    </row>
    <row r="22" spans="1:7" ht="15.5" x14ac:dyDescent="0.35">
      <c r="A22" s="2"/>
      <c r="B22" s="152"/>
      <c r="C22" s="153"/>
      <c r="D22" s="33"/>
      <c r="E22" s="78"/>
      <c r="F22" s="100"/>
      <c r="G22" s="2"/>
    </row>
    <row r="23" spans="1:7" ht="15.5" x14ac:dyDescent="0.35">
      <c r="A23" s="2"/>
      <c r="B23" s="152"/>
      <c r="C23" s="153"/>
      <c r="D23" s="33"/>
      <c r="E23" s="78"/>
      <c r="F23" s="100"/>
      <c r="G23" s="2"/>
    </row>
    <row r="24" spans="1:7" ht="15.5" x14ac:dyDescent="0.35">
      <c r="A24" s="2"/>
      <c r="B24" s="152"/>
      <c r="C24" s="153"/>
      <c r="D24" s="33"/>
      <c r="E24" s="78"/>
      <c r="F24" s="100"/>
      <c r="G24" s="2"/>
    </row>
    <row r="25" spans="1:7" ht="15.5" x14ac:dyDescent="0.35">
      <c r="A25" s="2"/>
      <c r="B25" s="152"/>
      <c r="C25" s="153"/>
      <c r="D25" s="33"/>
      <c r="E25" s="78"/>
      <c r="F25" s="100"/>
      <c r="G25" s="2"/>
    </row>
    <row r="26" spans="1:7" ht="15.5" x14ac:dyDescent="0.35">
      <c r="A26" s="2"/>
      <c r="B26" s="152"/>
      <c r="C26" s="153"/>
      <c r="D26" s="33"/>
      <c r="E26" s="78"/>
      <c r="F26" s="100"/>
      <c r="G26" s="2"/>
    </row>
    <row r="27" spans="1:7" ht="15.5" x14ac:dyDescent="0.35">
      <c r="A27" s="2"/>
      <c r="B27" s="152"/>
      <c r="C27" s="153"/>
      <c r="D27" s="33"/>
      <c r="E27" s="78"/>
      <c r="F27" s="100"/>
      <c r="G27" s="2"/>
    </row>
    <row r="28" spans="1:7" ht="15.5" x14ac:dyDescent="0.35">
      <c r="A28" s="2"/>
      <c r="B28" s="152"/>
      <c r="C28" s="153"/>
      <c r="D28" s="33"/>
      <c r="E28" s="78"/>
      <c r="F28" s="100"/>
      <c r="G28" s="2"/>
    </row>
    <row r="29" spans="1:7" ht="15.5" x14ac:dyDescent="0.35">
      <c r="A29" s="2"/>
      <c r="B29" s="152"/>
      <c r="C29" s="153"/>
      <c r="D29" s="33"/>
      <c r="E29" s="78"/>
      <c r="F29" s="100"/>
      <c r="G29" s="2"/>
    </row>
    <row r="30" spans="1:7" ht="15.5" x14ac:dyDescent="0.35">
      <c r="A30" s="2"/>
      <c r="B30" s="152"/>
      <c r="C30" s="153"/>
      <c r="D30" s="33"/>
      <c r="E30" s="78"/>
      <c r="F30" s="100"/>
      <c r="G30" s="2"/>
    </row>
    <row r="31" spans="1:7" ht="15.5" x14ac:dyDescent="0.35">
      <c r="A31" s="2"/>
      <c r="B31" s="152"/>
      <c r="C31" s="156"/>
      <c r="D31" s="33"/>
      <c r="E31" s="78"/>
      <c r="F31" s="100"/>
      <c r="G31" s="2"/>
    </row>
    <row r="32" spans="1:7" ht="15.5" x14ac:dyDescent="0.35">
      <c r="A32" s="2"/>
      <c r="B32" s="152"/>
      <c r="C32" s="153"/>
      <c r="D32" s="33"/>
      <c r="E32" s="78"/>
      <c r="F32" s="100"/>
      <c r="G32" s="2"/>
    </row>
    <row r="33" spans="1:7" ht="15.5" x14ac:dyDescent="0.35">
      <c r="A33" s="2"/>
      <c r="B33" s="152"/>
      <c r="C33" s="153"/>
      <c r="D33" s="33"/>
      <c r="E33" s="78"/>
      <c r="F33" s="100"/>
      <c r="G33" s="2"/>
    </row>
    <row r="34" spans="1:7" ht="15.5" x14ac:dyDescent="0.35">
      <c r="A34" s="2"/>
      <c r="B34" s="152"/>
      <c r="C34" s="153"/>
      <c r="D34" s="33"/>
      <c r="E34" s="78"/>
      <c r="F34" s="100"/>
      <c r="G34" s="2"/>
    </row>
    <row r="35" spans="1:7" ht="16" thickBot="1" x14ac:dyDescent="0.4">
      <c r="A35" s="2"/>
      <c r="B35" s="155"/>
      <c r="C35" s="155"/>
      <c r="D35" s="130"/>
      <c r="E35" s="131"/>
      <c r="F35" s="132"/>
      <c r="G35" s="2"/>
    </row>
    <row r="36" spans="1:7" ht="16" thickTop="1" x14ac:dyDescent="0.35">
      <c r="A36" s="2"/>
      <c r="B36" s="154" t="s">
        <v>31</v>
      </c>
      <c r="C36" s="154"/>
      <c r="D36" s="48">
        <f>SUM(D17:D35)</f>
        <v>651.5</v>
      </c>
      <c r="E36" s="126"/>
      <c r="F36" s="126"/>
      <c r="G36" s="2"/>
    </row>
    <row r="37" spans="1:7" ht="15.5" x14ac:dyDescent="0.35">
      <c r="A37" s="4"/>
      <c r="B37" s="11"/>
      <c r="C37" s="11"/>
      <c r="D37" s="11"/>
      <c r="E37" s="11"/>
      <c r="F37" s="11"/>
      <c r="G37" s="4"/>
    </row>
    <row r="38" spans="1:7" ht="15.5" x14ac:dyDescent="0.35">
      <c r="B38" s="6"/>
      <c r="C38" s="6"/>
      <c r="D38" s="6"/>
      <c r="E38" s="6"/>
      <c r="F38" s="6"/>
    </row>
    <row r="39" spans="1:7" ht="15.5" x14ac:dyDescent="0.35">
      <c r="B39" s="6"/>
      <c r="C39" s="6"/>
      <c r="D39" s="6"/>
      <c r="E39" s="6"/>
      <c r="F39" s="6"/>
    </row>
  </sheetData>
  <mergeCells count="23">
    <mergeCell ref="B36:C36"/>
    <mergeCell ref="B35:C35"/>
    <mergeCell ref="B31:C31"/>
    <mergeCell ref="B33:C33"/>
    <mergeCell ref="B17:C17"/>
    <mergeCell ref="B20:C20"/>
    <mergeCell ref="B21:C21"/>
    <mergeCell ref="B32:C32"/>
    <mergeCell ref="B34:C34"/>
    <mergeCell ref="B19:C19"/>
    <mergeCell ref="B22:C22"/>
    <mergeCell ref="B23:C23"/>
    <mergeCell ref="B24:C24"/>
    <mergeCell ref="C9:E9"/>
    <mergeCell ref="D13:E13"/>
    <mergeCell ref="B16:C16"/>
    <mergeCell ref="B18:C18"/>
    <mergeCell ref="B30:C30"/>
    <mergeCell ref="B25:C25"/>
    <mergeCell ref="B26:C26"/>
    <mergeCell ref="B27:C27"/>
    <mergeCell ref="B28:C28"/>
    <mergeCell ref="B29:C29"/>
  </mergeCells>
  <dataValidations count="1">
    <dataValidation type="list" allowBlank="1" showInputMessage="1" showErrorMessage="1" sqref="E36:F36">
      <formula1>#REF!</formula1>
    </dataValidation>
  </dataValidations>
  <pageMargins left="0.7" right="0.7" top="0.75" bottom="0.75" header="0.3" footer="0.3"/>
  <pageSetup scale="8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from the drop down list.">
          <x14:formula1>
            <xm:f>'Drop Down Menu'!$A$3:$A$12</xm:f>
          </x14:formula1>
          <xm:sqref>E17:E35</xm:sqref>
        </x14:dataValidation>
        <x14:dataValidation type="list" allowBlank="1" showInputMessage="1" showErrorMessage="1" prompt="Select from the drop down list._x000a_">
          <x14:formula1>
            <xm:f>'Drop Down Menu'!$C$3:$C$10</xm:f>
          </x14:formula1>
          <xm:sqref>F17:F35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2"/>
  <sheetViews>
    <sheetView showGridLines="0" zoomScaleNormal="100" workbookViewId="0">
      <selection activeCell="L26" sqref="L26"/>
    </sheetView>
  </sheetViews>
  <sheetFormatPr defaultRowHeight="14.5" x14ac:dyDescent="0.35"/>
  <cols>
    <col min="1" max="1" width="4.54296875" customWidth="1"/>
    <col min="2" max="3" width="7" customWidth="1"/>
    <col min="4" max="4" width="14.1796875" customWidth="1"/>
    <col min="5" max="5" width="28.26953125" customWidth="1"/>
    <col min="6" max="6" width="39.1796875" customWidth="1"/>
    <col min="7" max="7" width="8.7265625" customWidth="1"/>
  </cols>
  <sheetData>
    <row r="1" spans="1:8" x14ac:dyDescent="0.35">
      <c r="H1" s="99"/>
    </row>
    <row r="2" spans="1:8" x14ac:dyDescent="0.35">
      <c r="H2" s="99"/>
    </row>
    <row r="3" spans="1:8" x14ac:dyDescent="0.35">
      <c r="H3" s="99"/>
    </row>
    <row r="4" spans="1:8" x14ac:dyDescent="0.35">
      <c r="H4" s="99"/>
    </row>
    <row r="5" spans="1:8" x14ac:dyDescent="0.35">
      <c r="H5" s="99"/>
    </row>
    <row r="6" spans="1:8" x14ac:dyDescent="0.35">
      <c r="H6" s="99"/>
    </row>
    <row r="7" spans="1:8" x14ac:dyDescent="0.35">
      <c r="A7" s="4"/>
      <c r="B7" s="4"/>
      <c r="C7" s="4"/>
      <c r="D7" s="4"/>
      <c r="E7" s="4"/>
      <c r="F7" s="4"/>
      <c r="G7" s="4"/>
      <c r="H7" s="99"/>
    </row>
    <row r="8" spans="1:8" x14ac:dyDescent="0.35">
      <c r="A8" s="4"/>
      <c r="B8" s="4"/>
      <c r="C8" s="4"/>
      <c r="D8" s="4"/>
      <c r="E8" s="4"/>
      <c r="F8" s="4"/>
      <c r="G8" s="4"/>
      <c r="H8" s="99"/>
    </row>
    <row r="9" spans="1:8" ht="14.9" customHeight="1" x14ac:dyDescent="0.35">
      <c r="A9" s="4"/>
      <c r="B9" s="18" t="s">
        <v>19</v>
      </c>
      <c r="C9" s="159" t="s">
        <v>9</v>
      </c>
      <c r="D9" s="160"/>
      <c r="E9" s="160"/>
      <c r="F9" s="161"/>
      <c r="G9" s="4"/>
      <c r="H9" s="99"/>
    </row>
    <row r="10" spans="1:8" ht="15.5" x14ac:dyDescent="0.35">
      <c r="A10" s="4"/>
      <c r="B10" s="18"/>
      <c r="C10" s="19"/>
      <c r="D10" s="20"/>
      <c r="E10" s="20"/>
      <c r="F10" s="11"/>
      <c r="G10" s="4"/>
      <c r="H10" s="99"/>
    </row>
    <row r="11" spans="1:8" ht="15.5" x14ac:dyDescent="0.35">
      <c r="A11" s="4"/>
      <c r="B11" s="18" t="s">
        <v>20</v>
      </c>
      <c r="C11" s="159" t="s">
        <v>10</v>
      </c>
      <c r="D11" s="161"/>
      <c r="E11" s="161"/>
      <c r="F11" s="161"/>
      <c r="G11" s="4"/>
      <c r="H11" s="99"/>
    </row>
    <row r="12" spans="1:8" ht="15.5" x14ac:dyDescent="0.35">
      <c r="A12" s="4"/>
      <c r="B12" s="21"/>
      <c r="C12" s="11"/>
      <c r="D12" s="11"/>
      <c r="E12" s="11"/>
      <c r="F12" s="11"/>
      <c r="G12" s="4"/>
      <c r="H12" s="99"/>
    </row>
    <row r="13" spans="1:8" ht="15.75" customHeight="1" x14ac:dyDescent="0.35">
      <c r="A13" s="4"/>
      <c r="B13" s="21" t="s">
        <v>22</v>
      </c>
      <c r="C13" s="11"/>
      <c r="D13" s="145" t="s">
        <v>23</v>
      </c>
      <c r="E13" s="145"/>
      <c r="F13" s="11"/>
      <c r="G13" s="4"/>
      <c r="H13" s="99"/>
    </row>
    <row r="14" spans="1:8" ht="15.5" x14ac:dyDescent="0.35">
      <c r="A14" s="4"/>
      <c r="B14" s="11"/>
      <c r="C14" s="11"/>
      <c r="D14" s="11"/>
      <c r="E14" s="11"/>
      <c r="F14" s="11"/>
      <c r="G14" s="17"/>
      <c r="H14" s="99"/>
    </row>
    <row r="15" spans="1:8" ht="15.5" x14ac:dyDescent="0.35">
      <c r="A15" s="4"/>
      <c r="B15" s="11"/>
      <c r="C15" s="11"/>
      <c r="D15" s="11"/>
      <c r="E15" s="11"/>
      <c r="F15" s="11"/>
      <c r="G15" s="4"/>
      <c r="H15" s="99"/>
    </row>
    <row r="16" spans="1:8" ht="23.15" customHeight="1" x14ac:dyDescent="0.35">
      <c r="A16" s="17"/>
      <c r="B16" s="162" t="s">
        <v>24</v>
      </c>
      <c r="C16" s="162"/>
      <c r="D16" s="49" t="s">
        <v>25</v>
      </c>
      <c r="E16" s="49" t="s">
        <v>26</v>
      </c>
      <c r="F16" s="49" t="s">
        <v>27</v>
      </c>
      <c r="G16" s="4"/>
      <c r="H16" s="99"/>
    </row>
    <row r="17" spans="1:8" ht="15.5" x14ac:dyDescent="0.35">
      <c r="A17" s="4"/>
      <c r="B17" s="163" t="s">
        <v>37</v>
      </c>
      <c r="C17" s="164"/>
      <c r="D17" s="57"/>
      <c r="E17" s="84"/>
      <c r="F17" s="69"/>
      <c r="G17" s="4"/>
      <c r="H17" s="99"/>
    </row>
    <row r="18" spans="1:8" ht="15.5" x14ac:dyDescent="0.35">
      <c r="A18" s="4"/>
      <c r="B18" s="165"/>
      <c r="C18" s="166"/>
      <c r="D18" s="57"/>
      <c r="E18" s="78"/>
      <c r="F18" s="69"/>
      <c r="G18" s="4"/>
      <c r="H18" s="99"/>
    </row>
    <row r="19" spans="1:8" ht="15.5" x14ac:dyDescent="0.35">
      <c r="A19" s="4"/>
      <c r="B19" s="165"/>
      <c r="C19" s="166"/>
      <c r="D19" s="57"/>
      <c r="E19" s="78"/>
      <c r="F19" s="69"/>
      <c r="G19" s="4"/>
      <c r="H19" s="99"/>
    </row>
    <row r="20" spans="1:8" ht="15.5" x14ac:dyDescent="0.35">
      <c r="A20" s="4"/>
      <c r="B20" s="165"/>
      <c r="C20" s="166"/>
      <c r="D20" s="57"/>
      <c r="E20" s="78"/>
      <c r="F20" s="69"/>
      <c r="G20" s="4"/>
      <c r="H20" s="99"/>
    </row>
    <row r="21" spans="1:8" ht="15.5" x14ac:dyDescent="0.35">
      <c r="A21" s="4"/>
      <c r="B21" s="165"/>
      <c r="C21" s="166"/>
      <c r="D21" s="57"/>
      <c r="E21" s="78"/>
      <c r="F21" s="69"/>
      <c r="G21" s="4"/>
      <c r="H21" s="99"/>
    </row>
    <row r="22" spans="1:8" ht="15.5" x14ac:dyDescent="0.35">
      <c r="A22" s="4"/>
      <c r="B22" s="165"/>
      <c r="C22" s="166"/>
      <c r="D22" s="57"/>
      <c r="E22" s="78"/>
      <c r="F22" s="69"/>
      <c r="G22" s="4"/>
      <c r="H22" s="99"/>
    </row>
    <row r="23" spans="1:8" ht="15.5" x14ac:dyDescent="0.35">
      <c r="A23" s="4"/>
      <c r="B23" s="167"/>
      <c r="C23" s="168"/>
      <c r="D23" s="58"/>
      <c r="E23" s="78"/>
      <c r="F23" s="69"/>
      <c r="G23" s="4"/>
      <c r="H23" s="99"/>
    </row>
    <row r="24" spans="1:8" ht="15.5" x14ac:dyDescent="0.35">
      <c r="A24" s="4"/>
      <c r="B24" s="167"/>
      <c r="C24" s="168"/>
      <c r="D24" s="58"/>
      <c r="E24" s="78"/>
      <c r="F24" s="69"/>
      <c r="G24" s="4"/>
      <c r="H24" s="99"/>
    </row>
    <row r="25" spans="1:8" ht="15.5" x14ac:dyDescent="0.35">
      <c r="A25" s="4"/>
      <c r="B25" s="167"/>
      <c r="C25" s="168"/>
      <c r="D25" s="58"/>
      <c r="E25" s="78"/>
      <c r="F25" s="69"/>
      <c r="G25" s="4"/>
      <c r="H25" s="99"/>
    </row>
    <row r="26" spans="1:8" ht="15.5" x14ac:dyDescent="0.35">
      <c r="A26" s="4"/>
      <c r="B26" s="167"/>
      <c r="C26" s="168"/>
      <c r="D26" s="58"/>
      <c r="E26" s="78"/>
      <c r="F26" s="69"/>
      <c r="G26" s="4"/>
      <c r="H26" s="99"/>
    </row>
    <row r="27" spans="1:8" ht="16" thickBot="1" x14ac:dyDescent="0.4">
      <c r="A27" s="4"/>
      <c r="B27" s="60"/>
      <c r="C27" s="61"/>
      <c r="D27" s="62"/>
      <c r="E27" s="85"/>
      <c r="F27" s="69"/>
      <c r="G27" s="4"/>
      <c r="H27" s="99"/>
    </row>
    <row r="28" spans="1:8" ht="16" thickTop="1" x14ac:dyDescent="0.35">
      <c r="A28" s="4"/>
      <c r="B28" s="169" t="s">
        <v>31</v>
      </c>
      <c r="C28" s="170"/>
      <c r="D28" s="86">
        <f>SUM(D17:D26)</f>
        <v>0</v>
      </c>
      <c r="E28" s="70"/>
      <c r="F28" s="70"/>
      <c r="G28" s="4"/>
      <c r="H28" s="99"/>
    </row>
    <row r="29" spans="1:8" x14ac:dyDescent="0.35">
      <c r="A29" s="4"/>
      <c r="B29" s="4"/>
      <c r="C29" s="4"/>
      <c r="D29" s="4"/>
      <c r="E29" s="4"/>
      <c r="F29" s="4"/>
      <c r="G29" s="4"/>
      <c r="H29" s="99"/>
    </row>
    <row r="30" spans="1:8" x14ac:dyDescent="0.35">
      <c r="A30" s="4"/>
      <c r="B30" s="4"/>
      <c r="C30" s="4"/>
      <c r="D30" s="4"/>
      <c r="E30" s="4"/>
      <c r="F30" s="4"/>
      <c r="G30" s="4"/>
      <c r="H30" s="99"/>
    </row>
    <row r="31" spans="1:8" x14ac:dyDescent="0.35">
      <c r="A31" s="4"/>
      <c r="B31" s="4"/>
      <c r="C31" s="4"/>
      <c r="D31" s="4"/>
      <c r="E31" s="4"/>
      <c r="F31" s="4"/>
      <c r="G31" s="4"/>
      <c r="H31" s="99"/>
    </row>
    <row r="32" spans="1:8" x14ac:dyDescent="0.35">
      <c r="A32" s="41"/>
      <c r="B32" s="42"/>
      <c r="C32" s="42"/>
      <c r="D32" s="42"/>
      <c r="E32" s="42"/>
      <c r="F32" s="42"/>
      <c r="H32" s="99"/>
    </row>
  </sheetData>
  <mergeCells count="15">
    <mergeCell ref="B24:C24"/>
    <mergeCell ref="B25:C25"/>
    <mergeCell ref="B26:C26"/>
    <mergeCell ref="B28:C28"/>
    <mergeCell ref="B23:C23"/>
    <mergeCell ref="B18:C18"/>
    <mergeCell ref="B19:C19"/>
    <mergeCell ref="B20:C20"/>
    <mergeCell ref="B21:C21"/>
    <mergeCell ref="B22:C22"/>
    <mergeCell ref="C9:F9"/>
    <mergeCell ref="C11:F11"/>
    <mergeCell ref="D13:E13"/>
    <mergeCell ref="B16:C16"/>
    <mergeCell ref="B17:C17"/>
  </mergeCells>
  <dataValidations count="1">
    <dataValidation type="list" allowBlank="1" showInputMessage="1" showErrorMessage="1" sqref="E28:F28"/>
  </dataValidations>
  <pageMargins left="0.7" right="0.7" top="0.75" bottom="0.75" header="0.3" footer="0.3"/>
  <pageSetup scale="81" orientation="portrait" r:id="rId1"/>
  <colBreaks count="1" manualBreakCount="1">
    <brk id="7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from the drop down list.">
          <x14:formula1>
            <xm:f>'Drop Down Menu'!$A$3:$A$12</xm:f>
          </x14:formula1>
          <xm:sqref>E17:E27</xm:sqref>
        </x14:dataValidation>
        <x14:dataValidation type="list" allowBlank="1" showInputMessage="1" showErrorMessage="1" prompt="Select from drop down menu._x000a_">
          <x14:formula1>
            <xm:f>'Drop Down Menu'!$C$3:$C$10</xm:f>
          </x14:formula1>
          <xm:sqref>F17:F27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47"/>
  <sheetViews>
    <sheetView showGridLines="0" topLeftCell="A13" zoomScaleNormal="100" workbookViewId="0">
      <selection activeCell="F31" sqref="F31"/>
    </sheetView>
  </sheetViews>
  <sheetFormatPr defaultRowHeight="14.5" x14ac:dyDescent="0.35"/>
  <cols>
    <col min="1" max="1" width="4.54296875" customWidth="1"/>
    <col min="2" max="3" width="7" customWidth="1"/>
    <col min="4" max="4" width="14.1796875" customWidth="1"/>
    <col min="5" max="5" width="28.26953125" customWidth="1"/>
    <col min="6" max="6" width="39.1796875" customWidth="1"/>
  </cols>
  <sheetData>
    <row r="1" spans="1:7" ht="10.4" customHeight="1" x14ac:dyDescent="0.35">
      <c r="G1" s="38"/>
    </row>
    <row r="2" spans="1:7" x14ac:dyDescent="0.35">
      <c r="G2" s="38"/>
    </row>
    <row r="3" spans="1:7" x14ac:dyDescent="0.35">
      <c r="G3" s="38"/>
    </row>
    <row r="4" spans="1:7" x14ac:dyDescent="0.35">
      <c r="G4" s="38"/>
    </row>
    <row r="5" spans="1:7" x14ac:dyDescent="0.35">
      <c r="G5" s="38"/>
    </row>
    <row r="6" spans="1:7" x14ac:dyDescent="0.35">
      <c r="G6" s="38"/>
    </row>
    <row r="7" spans="1:7" x14ac:dyDescent="0.35">
      <c r="G7" s="38"/>
    </row>
    <row r="8" spans="1:7" ht="15.5" x14ac:dyDescent="0.35">
      <c r="A8" s="4"/>
      <c r="B8" s="11"/>
      <c r="C8" s="11"/>
      <c r="D8" s="11"/>
      <c r="E8" s="11"/>
      <c r="F8" s="11"/>
    </row>
    <row r="9" spans="1:7" ht="15.5" x14ac:dyDescent="0.35">
      <c r="A9" s="4"/>
      <c r="B9" s="18" t="s">
        <v>19</v>
      </c>
      <c r="C9" s="159" t="s">
        <v>11</v>
      </c>
      <c r="D9" s="160"/>
      <c r="E9" s="160"/>
      <c r="F9" s="161"/>
      <c r="G9" s="46"/>
    </row>
    <row r="10" spans="1:7" ht="15.5" x14ac:dyDescent="0.35">
      <c r="A10" s="4"/>
      <c r="B10" s="18"/>
      <c r="C10" s="19"/>
      <c r="D10" s="20"/>
      <c r="E10" s="20"/>
      <c r="F10" s="11"/>
      <c r="G10" s="46"/>
    </row>
    <row r="11" spans="1:7" ht="15.5" x14ac:dyDescent="0.35">
      <c r="A11" s="4"/>
      <c r="B11" s="18" t="s">
        <v>20</v>
      </c>
      <c r="C11" s="159" t="s">
        <v>38</v>
      </c>
      <c r="D11" s="160"/>
      <c r="E11" s="160"/>
      <c r="F11" s="11"/>
      <c r="G11" s="46"/>
    </row>
    <row r="12" spans="1:7" ht="15.5" x14ac:dyDescent="0.35">
      <c r="A12" s="4"/>
      <c r="B12" s="21"/>
      <c r="C12" s="11"/>
      <c r="D12" s="11"/>
      <c r="E12" s="11"/>
      <c r="F12" s="11"/>
      <c r="G12" s="46"/>
    </row>
    <row r="13" spans="1:7" ht="15.75" customHeight="1" x14ac:dyDescent="0.35">
      <c r="A13" s="4"/>
      <c r="B13" s="21" t="s">
        <v>22</v>
      </c>
      <c r="C13" s="11"/>
      <c r="D13" s="145" t="s">
        <v>23</v>
      </c>
      <c r="E13" s="145"/>
      <c r="F13" s="79"/>
      <c r="G13" s="46"/>
    </row>
    <row r="14" spans="1:7" ht="15.5" x14ac:dyDescent="0.35">
      <c r="A14" s="4"/>
      <c r="B14" s="11"/>
      <c r="C14" s="11"/>
      <c r="D14" s="11"/>
      <c r="E14" s="11"/>
      <c r="F14" s="11"/>
      <c r="G14" s="46"/>
    </row>
    <row r="15" spans="1:7" ht="15.5" x14ac:dyDescent="0.35">
      <c r="A15" s="4"/>
      <c r="B15" s="11"/>
      <c r="C15" s="11"/>
      <c r="D15" s="11"/>
      <c r="E15" s="11"/>
      <c r="F15" s="11"/>
      <c r="G15" s="46"/>
    </row>
    <row r="16" spans="1:7" ht="24" customHeight="1" x14ac:dyDescent="0.35">
      <c r="A16" s="17"/>
      <c r="B16" s="146" t="s">
        <v>24</v>
      </c>
      <c r="C16" s="146"/>
      <c r="D16" s="10" t="s">
        <v>25</v>
      </c>
      <c r="E16" s="10" t="s">
        <v>26</v>
      </c>
      <c r="F16" s="10" t="s">
        <v>27</v>
      </c>
      <c r="G16" s="47"/>
    </row>
    <row r="17" spans="1:7" ht="15.5" x14ac:dyDescent="0.35">
      <c r="A17" s="4"/>
      <c r="B17" s="171">
        <v>45629</v>
      </c>
      <c r="C17" s="172"/>
      <c r="D17" s="22">
        <v>22.5</v>
      </c>
      <c r="E17" s="75" t="s">
        <v>39</v>
      </c>
      <c r="F17" s="89" t="s">
        <v>36</v>
      </c>
      <c r="G17" s="46"/>
    </row>
    <row r="18" spans="1:7" ht="15.5" x14ac:dyDescent="0.35">
      <c r="A18" s="4"/>
      <c r="B18" s="171">
        <v>45637</v>
      </c>
      <c r="C18" s="172"/>
      <c r="D18" s="22">
        <v>3.44</v>
      </c>
      <c r="E18" s="78" t="s">
        <v>35</v>
      </c>
      <c r="F18" s="69" t="s">
        <v>29</v>
      </c>
      <c r="G18" s="46"/>
    </row>
    <row r="19" spans="1:7" ht="15.5" x14ac:dyDescent="0.35">
      <c r="A19" s="4"/>
      <c r="B19" s="171">
        <v>45644</v>
      </c>
      <c r="C19" s="172"/>
      <c r="D19" s="22">
        <v>62.4</v>
      </c>
      <c r="E19" s="78" t="s">
        <v>35</v>
      </c>
      <c r="F19" s="69" t="s">
        <v>29</v>
      </c>
      <c r="G19" s="46"/>
    </row>
    <row r="20" spans="1:7" ht="15.5" x14ac:dyDescent="0.35">
      <c r="A20" s="4"/>
      <c r="B20" s="171">
        <v>45657</v>
      </c>
      <c r="C20" s="172"/>
      <c r="D20" s="22">
        <v>22.5</v>
      </c>
      <c r="E20" s="78" t="s">
        <v>39</v>
      </c>
      <c r="F20" s="69" t="s">
        <v>29</v>
      </c>
      <c r="G20" s="46"/>
    </row>
    <row r="21" spans="1:7" ht="15.5" x14ac:dyDescent="0.35">
      <c r="A21" s="4"/>
      <c r="B21" s="171">
        <v>45667</v>
      </c>
      <c r="C21" s="172"/>
      <c r="D21" s="22">
        <v>22.5</v>
      </c>
      <c r="E21" s="78" t="s">
        <v>39</v>
      </c>
      <c r="F21" s="69" t="s">
        <v>29</v>
      </c>
      <c r="G21" s="46"/>
    </row>
    <row r="22" spans="1:7" ht="15.5" x14ac:dyDescent="0.35">
      <c r="A22" s="4"/>
      <c r="B22" s="171">
        <v>45671</v>
      </c>
      <c r="C22" s="172"/>
      <c r="D22" s="22">
        <v>3.44</v>
      </c>
      <c r="E22" s="78" t="s">
        <v>35</v>
      </c>
      <c r="F22" s="69" t="s">
        <v>29</v>
      </c>
      <c r="G22" s="46"/>
    </row>
    <row r="23" spans="1:7" ht="15.5" x14ac:dyDescent="0.35">
      <c r="A23" s="4"/>
      <c r="B23" s="171">
        <v>45678</v>
      </c>
      <c r="C23" s="172"/>
      <c r="D23" s="22">
        <v>62.4</v>
      </c>
      <c r="E23" s="78" t="s">
        <v>35</v>
      </c>
      <c r="F23" s="69" t="s">
        <v>29</v>
      </c>
      <c r="G23" s="46"/>
    </row>
    <row r="24" spans="1:7" ht="15.5" x14ac:dyDescent="0.35">
      <c r="A24" s="4"/>
      <c r="B24" s="173">
        <v>45679</v>
      </c>
      <c r="C24" s="173"/>
      <c r="D24" s="22">
        <v>10</v>
      </c>
      <c r="E24" s="78" t="s">
        <v>39</v>
      </c>
      <c r="F24" s="69" t="s">
        <v>29</v>
      </c>
      <c r="G24" s="46"/>
    </row>
    <row r="25" spans="1:7" ht="15.5" x14ac:dyDescent="0.35">
      <c r="A25" s="4"/>
      <c r="B25" s="173">
        <v>45685</v>
      </c>
      <c r="C25" s="173"/>
      <c r="D25" s="22">
        <v>23.49</v>
      </c>
      <c r="E25" s="78" t="s">
        <v>39</v>
      </c>
      <c r="F25" s="69" t="s">
        <v>36</v>
      </c>
      <c r="G25" s="46"/>
    </row>
    <row r="26" spans="1:7" ht="15.5" x14ac:dyDescent="0.35">
      <c r="A26" s="4"/>
      <c r="B26" s="173">
        <v>45749</v>
      </c>
      <c r="C26" s="173"/>
      <c r="D26" s="22">
        <v>22.5</v>
      </c>
      <c r="E26" s="78" t="s">
        <v>39</v>
      </c>
      <c r="F26" s="69" t="s">
        <v>29</v>
      </c>
      <c r="G26" s="46"/>
    </row>
    <row r="27" spans="1:7" ht="15.5" x14ac:dyDescent="0.35">
      <c r="A27" s="4"/>
      <c r="B27" s="173">
        <v>45749</v>
      </c>
      <c r="C27" s="173"/>
      <c r="D27" s="22">
        <v>33.6</v>
      </c>
      <c r="E27" s="78" t="s">
        <v>35</v>
      </c>
      <c r="F27" s="69" t="s">
        <v>29</v>
      </c>
      <c r="G27" s="46"/>
    </row>
    <row r="28" spans="1:7" ht="15.5" x14ac:dyDescent="0.35">
      <c r="A28" s="4"/>
      <c r="B28" s="173">
        <v>45750</v>
      </c>
      <c r="C28" s="173"/>
      <c r="D28" s="22">
        <v>3.44</v>
      </c>
      <c r="E28" s="78" t="s">
        <v>35</v>
      </c>
      <c r="F28" s="69" t="s">
        <v>29</v>
      </c>
      <c r="G28" s="46"/>
    </row>
    <row r="29" spans="1:7" ht="15.5" x14ac:dyDescent="0.35">
      <c r="B29" s="171">
        <v>45756</v>
      </c>
      <c r="C29" s="172"/>
      <c r="D29" s="22">
        <v>15.2</v>
      </c>
      <c r="E29" s="78" t="s">
        <v>35</v>
      </c>
      <c r="F29" s="69" t="s">
        <v>29</v>
      </c>
      <c r="G29" s="46"/>
    </row>
    <row r="30" spans="1:7" ht="15.5" x14ac:dyDescent="0.35">
      <c r="B30" s="171">
        <v>45758</v>
      </c>
      <c r="C30" s="172"/>
      <c r="D30" s="22">
        <v>22.5</v>
      </c>
      <c r="E30" s="78" t="s">
        <v>39</v>
      </c>
      <c r="F30" s="69" t="s">
        <v>29</v>
      </c>
      <c r="G30" s="46"/>
    </row>
    <row r="31" spans="1:7" ht="15.5" x14ac:dyDescent="0.35">
      <c r="B31" s="171">
        <v>45782</v>
      </c>
      <c r="C31" s="172"/>
      <c r="D31" s="22">
        <v>22.5</v>
      </c>
      <c r="E31" s="78" t="s">
        <v>39</v>
      </c>
      <c r="F31" s="69" t="s">
        <v>29</v>
      </c>
      <c r="G31" s="46"/>
    </row>
    <row r="32" spans="1:7" ht="15.5" x14ac:dyDescent="0.35">
      <c r="B32" s="171">
        <v>45782</v>
      </c>
      <c r="C32" s="172"/>
      <c r="D32" s="22">
        <v>12</v>
      </c>
      <c r="E32" s="78" t="s">
        <v>35</v>
      </c>
      <c r="F32" s="69" t="s">
        <v>29</v>
      </c>
      <c r="G32" s="46"/>
    </row>
    <row r="33" spans="1:7" ht="15.5" x14ac:dyDescent="0.35">
      <c r="B33" s="171">
        <v>45789</v>
      </c>
      <c r="C33" s="172"/>
      <c r="D33" s="22">
        <v>165.6</v>
      </c>
      <c r="E33" s="78" t="s">
        <v>35</v>
      </c>
      <c r="F33" s="69" t="s">
        <v>29</v>
      </c>
      <c r="G33" s="46"/>
    </row>
    <row r="34" spans="1:7" ht="15.5" x14ac:dyDescent="0.35">
      <c r="B34" s="171">
        <v>45791</v>
      </c>
      <c r="C34" s="172"/>
      <c r="D34" s="22">
        <v>12</v>
      </c>
      <c r="E34" s="78" t="s">
        <v>35</v>
      </c>
      <c r="F34" s="69" t="s">
        <v>36</v>
      </c>
      <c r="G34" s="46"/>
    </row>
    <row r="35" spans="1:7" ht="15.5" x14ac:dyDescent="0.35">
      <c r="B35" s="171">
        <v>45791</v>
      </c>
      <c r="C35" s="172"/>
      <c r="D35" s="22">
        <v>22.5</v>
      </c>
      <c r="E35" s="78" t="s">
        <v>39</v>
      </c>
      <c r="F35" s="69" t="s">
        <v>36</v>
      </c>
      <c r="G35" s="46"/>
    </row>
    <row r="36" spans="1:7" ht="15.5" x14ac:dyDescent="0.35">
      <c r="B36" s="171"/>
      <c r="C36" s="172"/>
      <c r="D36" s="22"/>
      <c r="E36" s="78"/>
      <c r="F36" s="69"/>
      <c r="G36" s="46"/>
    </row>
    <row r="37" spans="1:7" ht="15.5" x14ac:dyDescent="0.35">
      <c r="B37" s="171"/>
      <c r="C37" s="172"/>
      <c r="D37" s="22"/>
      <c r="E37" s="78"/>
      <c r="F37" s="69"/>
      <c r="G37" s="46"/>
    </row>
    <row r="38" spans="1:7" ht="15.5" x14ac:dyDescent="0.35">
      <c r="B38" s="171"/>
      <c r="C38" s="172"/>
      <c r="D38" s="22"/>
      <c r="E38" s="78"/>
      <c r="F38" s="69"/>
      <c r="G38" s="46"/>
    </row>
    <row r="39" spans="1:7" ht="15.5" x14ac:dyDescent="0.35">
      <c r="B39" s="171"/>
      <c r="C39" s="172"/>
      <c r="D39" s="22"/>
      <c r="E39" s="78"/>
      <c r="F39" s="69"/>
      <c r="G39" s="46"/>
    </row>
    <row r="40" spans="1:7" ht="16" thickBot="1" x14ac:dyDescent="0.4">
      <c r="B40" s="176"/>
      <c r="C40" s="177"/>
      <c r="D40" s="64"/>
      <c r="E40" s="87"/>
      <c r="F40" s="69"/>
      <c r="G40" s="46"/>
    </row>
    <row r="41" spans="1:7" ht="16" thickTop="1" x14ac:dyDescent="0.35">
      <c r="B41" s="174" t="s">
        <v>31</v>
      </c>
      <c r="C41" s="175"/>
      <c r="D41" s="63">
        <f>SUM(D17:D39)</f>
        <v>564.51</v>
      </c>
      <c r="E41" s="70"/>
      <c r="F41" s="70"/>
      <c r="G41" s="80"/>
    </row>
    <row r="42" spans="1:7" x14ac:dyDescent="0.35">
      <c r="A42" s="43"/>
      <c r="B42" s="44"/>
      <c r="C42" s="44"/>
      <c r="D42" s="44"/>
      <c r="E42" s="44"/>
      <c r="F42" s="44"/>
      <c r="G42" s="43"/>
    </row>
    <row r="43" spans="1:7" x14ac:dyDescent="0.35">
      <c r="A43" s="43"/>
      <c r="B43" s="43"/>
      <c r="C43" s="43"/>
      <c r="D43" s="43"/>
      <c r="E43" s="43"/>
      <c r="F43" s="43"/>
      <c r="G43" s="43"/>
    </row>
    <row r="44" spans="1:7" x14ac:dyDescent="0.35">
      <c r="A44" s="43"/>
      <c r="B44" s="43"/>
      <c r="C44" s="43"/>
      <c r="D44" s="43"/>
      <c r="E44" s="43"/>
      <c r="F44" s="43"/>
      <c r="G44" s="43"/>
    </row>
    <row r="45" spans="1:7" x14ac:dyDescent="0.35">
      <c r="A45" s="43"/>
      <c r="B45" s="43"/>
      <c r="C45" s="43"/>
      <c r="D45" s="43"/>
      <c r="E45" s="43"/>
      <c r="F45" s="43"/>
      <c r="G45" s="43"/>
    </row>
    <row r="46" spans="1:7" x14ac:dyDescent="0.35">
      <c r="A46" s="81"/>
      <c r="B46" s="43"/>
      <c r="C46" s="43"/>
      <c r="D46" s="43"/>
      <c r="E46" s="43"/>
      <c r="F46" s="43"/>
      <c r="G46" s="82"/>
    </row>
    <row r="47" spans="1:7" x14ac:dyDescent="0.35">
      <c r="B47" s="42"/>
      <c r="C47" s="42"/>
      <c r="D47" s="83"/>
      <c r="E47" s="42"/>
      <c r="F47" s="42"/>
    </row>
  </sheetData>
  <mergeCells count="29">
    <mergeCell ref="B29:C29"/>
    <mergeCell ref="B32:C32"/>
    <mergeCell ref="B30:C30"/>
    <mergeCell ref="B31:C31"/>
    <mergeCell ref="B41:C41"/>
    <mergeCell ref="B38:C38"/>
    <mergeCell ref="B39:C39"/>
    <mergeCell ref="B33:C33"/>
    <mergeCell ref="B36:C36"/>
    <mergeCell ref="B37:C37"/>
    <mergeCell ref="B34:C34"/>
    <mergeCell ref="B35:C35"/>
    <mergeCell ref="B40:C40"/>
    <mergeCell ref="B26:C26"/>
    <mergeCell ref="B23:C23"/>
    <mergeCell ref="B24:C24"/>
    <mergeCell ref="B27:C27"/>
    <mergeCell ref="B28:C28"/>
    <mergeCell ref="B21:C21"/>
    <mergeCell ref="B22:C22"/>
    <mergeCell ref="B19:C19"/>
    <mergeCell ref="B20:C20"/>
    <mergeCell ref="B25:C25"/>
    <mergeCell ref="B17:C17"/>
    <mergeCell ref="B18:C18"/>
    <mergeCell ref="C9:F9"/>
    <mergeCell ref="C11:E11"/>
    <mergeCell ref="B16:C16"/>
    <mergeCell ref="D13:E13"/>
  </mergeCells>
  <pageMargins left="0.7" right="0.7" top="0.75" bottom="0.75" header="0.3" footer="0.3"/>
  <pageSetup scale="82" orientation="portrait" r:id="rId1"/>
  <colBreaks count="1" manualBreakCount="1">
    <brk id="7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from drop down menu._x000a_">
          <x14:formula1>
            <xm:f>'Drop Down Menu'!$C$3:$C$10</xm:f>
          </x14:formula1>
          <xm:sqref>F17:F40</xm:sqref>
        </x14:dataValidation>
        <x14:dataValidation type="list" allowBlank="1" showInputMessage="1" showErrorMessage="1" prompt="Select from the drop down list.">
          <x14:formula1>
            <xm:f>'Drop Down Menu'!$A$3:$A$12</xm:f>
          </x14:formula1>
          <xm:sqref>E17:E40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6"/>
  <sheetViews>
    <sheetView showGridLines="0" zoomScaleNormal="100" workbookViewId="0">
      <selection activeCell="L26" sqref="L26"/>
    </sheetView>
  </sheetViews>
  <sheetFormatPr defaultRowHeight="14.5" x14ac:dyDescent="0.35"/>
  <cols>
    <col min="1" max="1" width="4.54296875" customWidth="1"/>
    <col min="2" max="3" width="7" customWidth="1"/>
    <col min="4" max="4" width="14.1796875" customWidth="1"/>
    <col min="5" max="5" width="28.26953125" customWidth="1"/>
    <col min="6" max="6" width="39.1796875" customWidth="1"/>
  </cols>
  <sheetData>
    <row r="1" spans="1:7" x14ac:dyDescent="0.35">
      <c r="A1" s="178"/>
      <c r="B1" s="178"/>
      <c r="C1" s="24"/>
      <c r="D1" s="24"/>
      <c r="E1" s="24"/>
      <c r="F1" s="24"/>
      <c r="G1" s="95"/>
    </row>
    <row r="2" spans="1:7" x14ac:dyDescent="0.35">
      <c r="A2" s="178"/>
      <c r="B2" s="178"/>
      <c r="C2" s="24"/>
      <c r="D2" s="24"/>
      <c r="E2" s="24"/>
      <c r="F2" s="24"/>
      <c r="G2" s="96"/>
    </row>
    <row r="3" spans="1:7" x14ac:dyDescent="0.35">
      <c r="A3" s="178"/>
      <c r="B3" s="178"/>
      <c r="C3" s="24"/>
      <c r="D3" s="24"/>
      <c r="E3" s="24"/>
      <c r="F3" s="24"/>
      <c r="G3" s="96"/>
    </row>
    <row r="4" spans="1:7" x14ac:dyDescent="0.35">
      <c r="A4" s="178"/>
      <c r="B4" s="178"/>
      <c r="C4" s="24"/>
      <c r="D4" s="24"/>
      <c r="E4" s="24"/>
      <c r="F4" s="24"/>
      <c r="G4" s="96"/>
    </row>
    <row r="5" spans="1:7" x14ac:dyDescent="0.35">
      <c r="A5" s="178"/>
      <c r="B5" s="178"/>
      <c r="C5" s="24"/>
      <c r="D5" s="24"/>
      <c r="E5" s="24"/>
      <c r="F5" s="24"/>
      <c r="G5" s="96"/>
    </row>
    <row r="6" spans="1:7" x14ac:dyDescent="0.35">
      <c r="A6" s="178"/>
      <c r="B6" s="178"/>
      <c r="C6" s="24"/>
      <c r="D6" s="24"/>
      <c r="E6" s="24"/>
      <c r="F6" s="24"/>
      <c r="G6" s="96"/>
    </row>
    <row r="7" spans="1:7" x14ac:dyDescent="0.35">
      <c r="A7" s="24"/>
      <c r="B7" s="24"/>
      <c r="C7" s="24"/>
      <c r="D7" s="24"/>
      <c r="E7" s="24"/>
      <c r="F7" s="24"/>
      <c r="G7" s="96"/>
    </row>
    <row r="8" spans="1:7" x14ac:dyDescent="0.35">
      <c r="A8" s="178"/>
      <c r="B8" s="178"/>
      <c r="C8" s="25"/>
      <c r="D8" s="25"/>
      <c r="E8" s="25"/>
      <c r="F8" s="25"/>
      <c r="G8" s="96"/>
    </row>
    <row r="9" spans="1:7" ht="15.5" x14ac:dyDescent="0.35">
      <c r="A9" s="25"/>
      <c r="B9" s="26" t="s">
        <v>19</v>
      </c>
      <c r="C9" s="181" t="s">
        <v>13</v>
      </c>
      <c r="D9" s="181"/>
      <c r="E9" s="181"/>
      <c r="F9" s="27"/>
      <c r="G9" s="96"/>
    </row>
    <row r="10" spans="1:7" ht="15.5" x14ac:dyDescent="0.35">
      <c r="A10" s="182"/>
      <c r="B10" s="182"/>
      <c r="C10" s="27"/>
      <c r="D10" s="27"/>
      <c r="E10" s="27"/>
      <c r="F10" s="27"/>
      <c r="G10" s="96"/>
    </row>
    <row r="11" spans="1:7" ht="15.5" x14ac:dyDescent="0.35">
      <c r="A11" s="25"/>
      <c r="B11" s="26" t="s">
        <v>20</v>
      </c>
      <c r="C11" s="181" t="s">
        <v>14</v>
      </c>
      <c r="D11" s="181"/>
      <c r="E11" s="181"/>
      <c r="F11" s="183"/>
      <c r="G11" s="96"/>
    </row>
    <row r="12" spans="1:7" ht="15.5" x14ac:dyDescent="0.35">
      <c r="A12" s="182"/>
      <c r="B12" s="182"/>
      <c r="C12" s="27"/>
      <c r="D12" s="27"/>
      <c r="E12" s="27"/>
      <c r="F12" s="27"/>
      <c r="G12" s="96"/>
    </row>
    <row r="13" spans="1:7" ht="15.65" customHeight="1" x14ac:dyDescent="0.35">
      <c r="A13" s="25"/>
      <c r="B13" s="26" t="s">
        <v>22</v>
      </c>
      <c r="C13" s="27"/>
      <c r="D13" s="145" t="s">
        <v>23</v>
      </c>
      <c r="E13" s="145"/>
      <c r="F13" s="27"/>
      <c r="G13" s="96"/>
    </row>
    <row r="14" spans="1:7" ht="15.5" x14ac:dyDescent="0.35">
      <c r="A14" s="182"/>
      <c r="B14" s="182"/>
      <c r="C14" s="27"/>
      <c r="D14" s="27"/>
      <c r="E14" s="27"/>
      <c r="F14" s="27"/>
      <c r="G14" s="96"/>
    </row>
    <row r="15" spans="1:7" ht="15.5" x14ac:dyDescent="0.35">
      <c r="A15" s="182"/>
      <c r="B15" s="182"/>
      <c r="C15" s="27"/>
      <c r="D15" s="27"/>
      <c r="E15" s="27"/>
      <c r="F15" s="27"/>
      <c r="G15" s="96"/>
    </row>
    <row r="16" spans="1:7" ht="24.65" customHeight="1" x14ac:dyDescent="0.35">
      <c r="A16" s="28"/>
      <c r="B16" s="184" t="s">
        <v>24</v>
      </c>
      <c r="C16" s="185"/>
      <c r="D16" s="31" t="s">
        <v>25</v>
      </c>
      <c r="E16" s="71" t="s">
        <v>26</v>
      </c>
      <c r="F16" s="31" t="s">
        <v>27</v>
      </c>
      <c r="G16" s="97"/>
    </row>
    <row r="17" spans="1:7" ht="15.5" x14ac:dyDescent="0.35">
      <c r="A17" s="25"/>
      <c r="B17" s="179" t="s">
        <v>37</v>
      </c>
      <c r="C17" s="180"/>
      <c r="D17" s="29"/>
      <c r="E17" s="75"/>
      <c r="F17" s="69"/>
      <c r="G17" s="97"/>
    </row>
    <row r="18" spans="1:7" ht="15.5" x14ac:dyDescent="0.35">
      <c r="A18" s="25"/>
      <c r="B18" s="186"/>
      <c r="C18" s="187"/>
      <c r="D18" s="30"/>
      <c r="E18" s="78"/>
      <c r="F18" s="69"/>
      <c r="G18" s="97"/>
    </row>
    <row r="19" spans="1:7" ht="15.5" x14ac:dyDescent="0.35">
      <c r="A19" s="25"/>
      <c r="B19" s="186"/>
      <c r="C19" s="187"/>
      <c r="D19" s="30"/>
      <c r="E19" s="78"/>
      <c r="F19" s="69"/>
      <c r="G19" s="97"/>
    </row>
    <row r="20" spans="1:7" ht="15.5" x14ac:dyDescent="0.35">
      <c r="A20" s="25"/>
      <c r="B20" s="186"/>
      <c r="C20" s="187"/>
      <c r="D20" s="30"/>
      <c r="E20" s="78"/>
      <c r="F20" s="69"/>
      <c r="G20" s="97"/>
    </row>
    <row r="21" spans="1:7" ht="15.5" x14ac:dyDescent="0.35">
      <c r="A21" s="25"/>
      <c r="B21" s="186"/>
      <c r="C21" s="187"/>
      <c r="D21" s="30"/>
      <c r="E21" s="78"/>
      <c r="F21" s="69"/>
      <c r="G21" s="97"/>
    </row>
    <row r="22" spans="1:7" ht="15.5" x14ac:dyDescent="0.35">
      <c r="A22" s="25"/>
      <c r="B22" s="186"/>
      <c r="C22" s="187"/>
      <c r="D22" s="30"/>
      <c r="E22" s="78"/>
      <c r="F22" s="69"/>
      <c r="G22" s="97"/>
    </row>
    <row r="23" spans="1:7" ht="15.5" x14ac:dyDescent="0.35">
      <c r="A23" s="25"/>
      <c r="B23" s="186"/>
      <c r="C23" s="187"/>
      <c r="D23" s="30"/>
      <c r="E23" s="78"/>
      <c r="F23" s="69"/>
      <c r="G23" s="97"/>
    </row>
    <row r="24" spans="1:7" ht="15.5" x14ac:dyDescent="0.35">
      <c r="A24" s="25"/>
      <c r="B24" s="186"/>
      <c r="C24" s="187"/>
      <c r="D24" s="30"/>
      <c r="E24" s="78"/>
      <c r="F24" s="69"/>
      <c r="G24" s="97"/>
    </row>
    <row r="25" spans="1:7" ht="15.5" x14ac:dyDescent="0.35">
      <c r="A25" s="25"/>
      <c r="B25" s="186"/>
      <c r="C25" s="187"/>
      <c r="D25" s="30"/>
      <c r="E25" s="78"/>
      <c r="F25" s="69"/>
      <c r="G25" s="97"/>
    </row>
    <row r="26" spans="1:7" ht="15.5" x14ac:dyDescent="0.35">
      <c r="A26" s="25"/>
      <c r="B26" s="186"/>
      <c r="C26" s="187"/>
      <c r="D26" s="30"/>
      <c r="E26" s="78"/>
      <c r="F26" s="69"/>
      <c r="G26" s="97"/>
    </row>
    <row r="27" spans="1:7" ht="15.5" x14ac:dyDescent="0.35">
      <c r="A27" s="25"/>
      <c r="B27" s="186"/>
      <c r="C27" s="187"/>
      <c r="D27" s="30"/>
      <c r="E27" s="78"/>
      <c r="F27" s="69"/>
      <c r="G27" s="97"/>
    </row>
    <row r="28" spans="1:7" ht="15.5" x14ac:dyDescent="0.35">
      <c r="A28" s="25"/>
      <c r="B28" s="186"/>
      <c r="C28" s="187"/>
      <c r="D28" s="30"/>
      <c r="E28" s="78"/>
      <c r="F28" s="69"/>
      <c r="G28" s="97"/>
    </row>
    <row r="29" spans="1:7" ht="15.5" x14ac:dyDescent="0.35">
      <c r="A29" s="25"/>
      <c r="B29" s="186"/>
      <c r="C29" s="187"/>
      <c r="D29" s="30"/>
      <c r="E29" s="78"/>
      <c r="F29" s="69"/>
      <c r="G29" s="97"/>
    </row>
    <row r="30" spans="1:7" ht="16" thickBot="1" x14ac:dyDescent="0.4">
      <c r="A30" s="25"/>
      <c r="B30" s="186"/>
      <c r="C30" s="187"/>
      <c r="D30" s="30"/>
      <c r="E30" s="87"/>
      <c r="F30" s="69"/>
      <c r="G30" s="97"/>
    </row>
    <row r="31" spans="1:7" ht="16" thickTop="1" x14ac:dyDescent="0.35">
      <c r="A31" s="25"/>
      <c r="B31" s="174" t="s">
        <v>31</v>
      </c>
      <c r="C31" s="175"/>
      <c r="D31" s="63">
        <f>SUM(D17:D30)</f>
        <v>0</v>
      </c>
      <c r="E31" s="70"/>
      <c r="F31" s="70"/>
      <c r="G31" s="97"/>
    </row>
    <row r="32" spans="1:7" x14ac:dyDescent="0.35">
      <c r="A32" s="93"/>
      <c r="B32" s="42"/>
      <c r="C32" s="42"/>
      <c r="D32" s="42"/>
      <c r="E32" s="42"/>
      <c r="F32" s="38"/>
      <c r="G32" s="98"/>
    </row>
    <row r="33" spans="1:8" x14ac:dyDescent="0.35">
      <c r="A33" s="46"/>
      <c r="B33" s="43"/>
      <c r="C33" s="43"/>
      <c r="D33" s="43"/>
      <c r="E33" s="43"/>
      <c r="F33" s="43"/>
      <c r="G33" s="96"/>
    </row>
    <row r="34" spans="1:8" x14ac:dyDescent="0.35">
      <c r="A34" s="46"/>
      <c r="B34" s="43"/>
      <c r="C34" s="43"/>
      <c r="D34" s="43"/>
      <c r="E34" s="43"/>
      <c r="F34" s="43"/>
      <c r="G34" s="96"/>
    </row>
    <row r="35" spans="1:8" x14ac:dyDescent="0.35">
      <c r="A35" s="82"/>
      <c r="B35" s="43"/>
      <c r="C35" s="43"/>
      <c r="D35" s="43"/>
      <c r="E35" s="43"/>
      <c r="F35" s="43"/>
      <c r="G35" s="96"/>
    </row>
    <row r="36" spans="1:8" x14ac:dyDescent="0.35">
      <c r="A36" s="39"/>
      <c r="B36" s="42"/>
      <c r="C36" s="42"/>
      <c r="D36" s="42"/>
      <c r="E36" s="42"/>
      <c r="F36" s="38"/>
      <c r="G36" s="94"/>
      <c r="H36" s="99"/>
    </row>
  </sheetData>
  <mergeCells count="30">
    <mergeCell ref="B28:C28"/>
    <mergeCell ref="B29:C29"/>
    <mergeCell ref="B30:C30"/>
    <mergeCell ref="B31:C31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7:C17"/>
    <mergeCell ref="A8:B8"/>
    <mergeCell ref="C9:E9"/>
    <mergeCell ref="A10:B10"/>
    <mergeCell ref="A12:B12"/>
    <mergeCell ref="D13:E13"/>
    <mergeCell ref="C11:F11"/>
    <mergeCell ref="A14:B14"/>
    <mergeCell ref="A15:B15"/>
    <mergeCell ref="B16:C16"/>
    <mergeCell ref="A6:B6"/>
    <mergeCell ref="A1:B1"/>
    <mergeCell ref="A2:B2"/>
    <mergeCell ref="A3:B3"/>
    <mergeCell ref="A4:B4"/>
    <mergeCell ref="A5:B5"/>
  </mergeCells>
  <pageMargins left="0.7" right="0.7" top="0.75" bottom="0.75" header="0.3" footer="0.3"/>
  <pageSetup scale="84" orientation="portrait" r:id="rId1"/>
  <colBreaks count="1" manualBreakCount="1">
    <brk id="7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from the drop down list.">
          <x14:formula1>
            <xm:f>'Drop Down Menu'!$A$3:$A$12</xm:f>
          </x14:formula1>
          <xm:sqref>E17:E30</xm:sqref>
        </x14:dataValidation>
        <x14:dataValidation type="list" allowBlank="1" showInputMessage="1" showErrorMessage="1" prompt="Select from drop down menu._x000a_">
          <x14:formula1>
            <xm:f>'Drop Down Menu'!$C$3:$C$10</xm:f>
          </x14:formula1>
          <xm:sqref>F17:F30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40"/>
  <sheetViews>
    <sheetView showGridLines="0" topLeftCell="A21" zoomScaleNormal="100" workbookViewId="0">
      <selection activeCell="L26" sqref="L26"/>
    </sheetView>
  </sheetViews>
  <sheetFormatPr defaultRowHeight="14.5" x14ac:dyDescent="0.35"/>
  <cols>
    <col min="1" max="1" width="4.54296875" customWidth="1"/>
    <col min="2" max="3" width="7" customWidth="1"/>
    <col min="4" max="4" width="14.1796875" customWidth="1"/>
    <col min="5" max="5" width="28.26953125" customWidth="1"/>
    <col min="6" max="6" width="38.54296875" customWidth="1"/>
  </cols>
  <sheetData>
    <row r="1" spans="1:7" x14ac:dyDescent="0.35">
      <c r="A1" s="178"/>
      <c r="B1" s="178"/>
      <c r="C1" s="24"/>
      <c r="D1" s="24"/>
      <c r="E1" s="24"/>
      <c r="F1" s="24"/>
      <c r="G1" s="24"/>
    </row>
    <row r="2" spans="1:7" x14ac:dyDescent="0.35">
      <c r="A2" s="178"/>
      <c r="B2" s="178"/>
      <c r="C2" s="24"/>
      <c r="D2" s="24"/>
      <c r="E2" s="24"/>
      <c r="F2" s="24"/>
      <c r="G2" s="24"/>
    </row>
    <row r="3" spans="1:7" x14ac:dyDescent="0.35">
      <c r="A3" s="178"/>
      <c r="B3" s="178"/>
      <c r="C3" s="24"/>
      <c r="D3" s="24"/>
      <c r="E3" s="24"/>
      <c r="F3" s="24"/>
      <c r="G3" s="24"/>
    </row>
    <row r="4" spans="1:7" x14ac:dyDescent="0.35">
      <c r="A4" s="178"/>
      <c r="B4" s="178"/>
      <c r="C4" s="24"/>
      <c r="D4" s="24"/>
      <c r="E4" s="24"/>
      <c r="F4" s="24"/>
      <c r="G4" s="24"/>
    </row>
    <row r="5" spans="1:7" x14ac:dyDescent="0.35">
      <c r="A5" s="178"/>
      <c r="B5" s="178"/>
      <c r="C5" s="24"/>
      <c r="D5" s="24"/>
      <c r="E5" s="24"/>
      <c r="F5" s="24"/>
      <c r="G5" s="24"/>
    </row>
    <row r="6" spans="1:7" x14ac:dyDescent="0.35">
      <c r="A6" s="178"/>
      <c r="B6" s="178"/>
      <c r="C6" s="24"/>
      <c r="D6" s="24"/>
      <c r="E6" s="24"/>
      <c r="F6" s="24"/>
      <c r="G6" s="24"/>
    </row>
    <row r="7" spans="1:7" x14ac:dyDescent="0.35">
      <c r="A7" s="192"/>
      <c r="B7" s="192"/>
      <c r="C7" s="37"/>
      <c r="D7" s="37"/>
      <c r="E7" s="37"/>
      <c r="F7" s="37"/>
      <c r="G7" s="37"/>
    </row>
    <row r="8" spans="1:7" x14ac:dyDescent="0.35">
      <c r="A8" s="182"/>
      <c r="B8" s="182"/>
      <c r="C8" s="25"/>
      <c r="D8" s="25"/>
      <c r="E8" s="25"/>
      <c r="F8" s="25"/>
      <c r="G8" s="34"/>
    </row>
    <row r="9" spans="1:7" ht="15.5" x14ac:dyDescent="0.35">
      <c r="A9" s="25"/>
      <c r="B9" s="26" t="s">
        <v>19</v>
      </c>
      <c r="C9" s="181" t="s">
        <v>15</v>
      </c>
      <c r="D9" s="181"/>
      <c r="E9" s="181"/>
      <c r="F9" s="27"/>
      <c r="G9" s="35"/>
    </row>
    <row r="10" spans="1:7" ht="15.5" x14ac:dyDescent="0.35">
      <c r="A10" s="182"/>
      <c r="B10" s="182"/>
      <c r="C10" s="27"/>
      <c r="D10" s="27"/>
      <c r="E10" s="27"/>
      <c r="F10" s="27"/>
      <c r="G10" s="35"/>
    </row>
    <row r="11" spans="1:7" ht="15.5" x14ac:dyDescent="0.35">
      <c r="A11" s="25"/>
      <c r="B11" s="26" t="s">
        <v>20</v>
      </c>
      <c r="C11" s="181" t="s">
        <v>16</v>
      </c>
      <c r="D11" s="181"/>
      <c r="E11" s="181"/>
      <c r="F11" s="27"/>
      <c r="G11" s="35"/>
    </row>
    <row r="12" spans="1:7" ht="15.5" x14ac:dyDescent="0.35">
      <c r="A12" s="182"/>
      <c r="B12" s="182"/>
      <c r="C12" s="27"/>
      <c r="D12" s="27"/>
      <c r="E12" s="27"/>
      <c r="F12" s="27"/>
      <c r="G12" s="35"/>
    </row>
    <row r="13" spans="1:7" ht="15.65" customHeight="1" x14ac:dyDescent="0.35">
      <c r="A13" s="25"/>
      <c r="B13" s="26" t="s">
        <v>22</v>
      </c>
      <c r="C13" s="27"/>
      <c r="D13" s="145" t="s">
        <v>23</v>
      </c>
      <c r="E13" s="145"/>
      <c r="F13" s="27"/>
      <c r="G13" s="35"/>
    </row>
    <row r="14" spans="1:7" ht="15.5" x14ac:dyDescent="0.35">
      <c r="A14" s="182"/>
      <c r="B14" s="182"/>
      <c r="C14" s="27"/>
      <c r="D14" s="27"/>
      <c r="E14" s="27"/>
      <c r="F14" s="27"/>
      <c r="G14" s="35"/>
    </row>
    <row r="15" spans="1:7" ht="15.5" x14ac:dyDescent="0.35">
      <c r="A15" s="182"/>
      <c r="B15" s="182"/>
      <c r="C15" s="27"/>
      <c r="D15" s="27"/>
      <c r="E15" s="27"/>
      <c r="F15" s="27"/>
      <c r="G15" s="35"/>
    </row>
    <row r="16" spans="1:7" ht="24" customHeight="1" x14ac:dyDescent="0.35">
      <c r="A16" s="28"/>
      <c r="B16" s="193" t="s">
        <v>24</v>
      </c>
      <c r="C16" s="194"/>
      <c r="D16" s="50" t="s">
        <v>25</v>
      </c>
      <c r="E16" s="73" t="s">
        <v>26</v>
      </c>
      <c r="F16" s="50" t="s">
        <v>27</v>
      </c>
      <c r="G16" s="36"/>
    </row>
    <row r="17" spans="1:7" ht="15.65" customHeight="1" x14ac:dyDescent="0.35">
      <c r="A17" s="25"/>
      <c r="B17" s="195">
        <v>45685</v>
      </c>
      <c r="C17" s="196"/>
      <c r="D17" s="52">
        <f>17.01+17.01</f>
        <v>34.020000000000003</v>
      </c>
      <c r="E17" s="78" t="s">
        <v>34</v>
      </c>
      <c r="F17" s="69" t="s">
        <v>36</v>
      </c>
      <c r="G17" s="35"/>
    </row>
    <row r="18" spans="1:7" ht="15.65" customHeight="1" x14ac:dyDescent="0.35">
      <c r="A18" s="25"/>
      <c r="B18" s="195">
        <v>45735</v>
      </c>
      <c r="C18" s="196"/>
      <c r="D18" s="52">
        <f>60.8+60.8</f>
        <v>121.6</v>
      </c>
      <c r="E18" s="78" t="s">
        <v>35</v>
      </c>
      <c r="F18" s="69" t="s">
        <v>29</v>
      </c>
      <c r="G18" s="35"/>
    </row>
    <row r="19" spans="1:7" ht="15.65" customHeight="1" x14ac:dyDescent="0.35">
      <c r="A19" s="25"/>
      <c r="B19" s="195">
        <v>45735</v>
      </c>
      <c r="C19" s="196"/>
      <c r="D19" s="52">
        <f>68.81+73.08</f>
        <v>141.88999999999999</v>
      </c>
      <c r="E19" s="78" t="s">
        <v>28</v>
      </c>
      <c r="F19" s="69" t="s">
        <v>29</v>
      </c>
      <c r="G19" s="35"/>
    </row>
    <row r="20" spans="1:7" ht="15.65" customHeight="1" x14ac:dyDescent="0.35">
      <c r="A20" s="25"/>
      <c r="B20" s="195">
        <v>45736</v>
      </c>
      <c r="C20" s="196"/>
      <c r="D20" s="52">
        <f>17.01+17.01</f>
        <v>34.020000000000003</v>
      </c>
      <c r="E20" s="78" t="s">
        <v>34</v>
      </c>
      <c r="F20" s="69" t="s">
        <v>40</v>
      </c>
      <c r="G20" s="35"/>
    </row>
    <row r="21" spans="1:7" ht="15.65" customHeight="1" x14ac:dyDescent="0.35">
      <c r="A21" s="25"/>
      <c r="B21" s="195">
        <v>45748</v>
      </c>
      <c r="C21" s="196"/>
      <c r="D21" s="52">
        <f>35.2+35.2</f>
        <v>70.400000000000006</v>
      </c>
      <c r="E21" s="78" t="s">
        <v>35</v>
      </c>
      <c r="F21" s="69" t="s">
        <v>29</v>
      </c>
      <c r="G21" s="35"/>
    </row>
    <row r="22" spans="1:7" ht="15.65" customHeight="1" x14ac:dyDescent="0.35">
      <c r="A22" s="25"/>
      <c r="B22" s="195">
        <v>45748</v>
      </c>
      <c r="C22" s="196"/>
      <c r="D22" s="52">
        <f>45.17+46.85</f>
        <v>92.02000000000001</v>
      </c>
      <c r="E22" s="78" t="s">
        <v>28</v>
      </c>
      <c r="F22" s="69" t="s">
        <v>29</v>
      </c>
      <c r="G22" s="35"/>
    </row>
    <row r="23" spans="1:7" ht="15.65" customHeight="1" x14ac:dyDescent="0.35">
      <c r="A23" s="25"/>
      <c r="B23" s="195">
        <v>45754</v>
      </c>
      <c r="C23" s="196"/>
      <c r="D23" s="52">
        <f>16+16</f>
        <v>32</v>
      </c>
      <c r="E23" s="78" t="s">
        <v>35</v>
      </c>
      <c r="F23" s="69" t="s">
        <v>40</v>
      </c>
      <c r="G23" s="35"/>
    </row>
    <row r="24" spans="1:7" ht="15.65" customHeight="1" x14ac:dyDescent="0.35">
      <c r="A24" s="25"/>
      <c r="B24" s="195">
        <v>45758</v>
      </c>
      <c r="C24" s="196"/>
      <c r="D24" s="52">
        <f>30+30</f>
        <v>60</v>
      </c>
      <c r="E24" s="78" t="s">
        <v>35</v>
      </c>
      <c r="F24" s="69" t="s">
        <v>29</v>
      </c>
      <c r="G24" s="35"/>
    </row>
    <row r="25" spans="1:7" ht="15.65" customHeight="1" x14ac:dyDescent="0.35">
      <c r="A25" s="25"/>
      <c r="B25" s="195">
        <v>45758</v>
      </c>
      <c r="C25" s="196"/>
      <c r="D25" s="52">
        <v>28.13</v>
      </c>
      <c r="E25" s="78" t="s">
        <v>28</v>
      </c>
      <c r="F25" s="69" t="s">
        <v>29</v>
      </c>
      <c r="G25" s="35"/>
    </row>
    <row r="26" spans="1:7" ht="15.65" customHeight="1" x14ac:dyDescent="0.35">
      <c r="A26" s="25"/>
      <c r="B26" s="195">
        <v>45762</v>
      </c>
      <c r="C26" s="196"/>
      <c r="D26" s="52">
        <f>17.2+16.8</f>
        <v>34</v>
      </c>
      <c r="E26" s="78" t="s">
        <v>35</v>
      </c>
      <c r="F26" s="69" t="s">
        <v>29</v>
      </c>
      <c r="G26" s="35"/>
    </row>
    <row r="27" spans="1:7" ht="15.65" customHeight="1" x14ac:dyDescent="0.35">
      <c r="A27" s="25"/>
      <c r="B27" s="195">
        <v>45762</v>
      </c>
      <c r="C27" s="196"/>
      <c r="D27" s="52">
        <v>24.56</v>
      </c>
      <c r="E27" s="78" t="s">
        <v>28</v>
      </c>
      <c r="F27" s="69" t="s">
        <v>29</v>
      </c>
      <c r="G27" s="35"/>
    </row>
    <row r="28" spans="1:7" ht="15.65" customHeight="1" x14ac:dyDescent="0.35">
      <c r="A28" s="25"/>
      <c r="B28" s="195">
        <v>45776</v>
      </c>
      <c r="C28" s="196"/>
      <c r="D28" s="52">
        <f>54.8+54.8</f>
        <v>109.6</v>
      </c>
      <c r="E28" s="78" t="s">
        <v>35</v>
      </c>
      <c r="F28" s="69" t="s">
        <v>29</v>
      </c>
      <c r="G28" s="35"/>
    </row>
    <row r="29" spans="1:7" ht="15.65" customHeight="1" x14ac:dyDescent="0.35">
      <c r="A29" s="25"/>
      <c r="B29" s="195">
        <v>45783</v>
      </c>
      <c r="C29" s="196"/>
      <c r="D29" s="52">
        <f>66+66</f>
        <v>132</v>
      </c>
      <c r="E29" s="78" t="s">
        <v>35</v>
      </c>
      <c r="F29" s="69" t="s">
        <v>29</v>
      </c>
      <c r="G29" s="35"/>
    </row>
    <row r="30" spans="1:7" ht="15.65" customHeight="1" x14ac:dyDescent="0.35">
      <c r="A30" s="25"/>
      <c r="B30" s="195">
        <v>45783</v>
      </c>
      <c r="C30" s="196"/>
      <c r="D30" s="52">
        <f>54.85+46.27</f>
        <v>101.12</v>
      </c>
      <c r="E30" s="78" t="s">
        <v>28</v>
      </c>
      <c r="F30" s="69" t="s">
        <v>29</v>
      </c>
      <c r="G30" s="35"/>
    </row>
    <row r="31" spans="1:7" ht="15.65" customHeight="1" x14ac:dyDescent="0.35">
      <c r="A31" s="25"/>
      <c r="B31" s="195">
        <v>45791</v>
      </c>
      <c r="C31" s="196"/>
      <c r="D31" s="52">
        <f>17.01+17.01</f>
        <v>34.020000000000003</v>
      </c>
      <c r="E31" s="78" t="s">
        <v>34</v>
      </c>
      <c r="F31" s="69" t="s">
        <v>36</v>
      </c>
      <c r="G31" s="35"/>
    </row>
    <row r="32" spans="1:7" ht="15.5" x14ac:dyDescent="0.35">
      <c r="A32" s="25"/>
      <c r="B32" s="195"/>
      <c r="C32" s="196"/>
      <c r="D32" s="52"/>
      <c r="E32" s="78"/>
      <c r="F32" s="69"/>
      <c r="G32" s="24"/>
    </row>
    <row r="33" spans="1:7" ht="15.5" x14ac:dyDescent="0.35">
      <c r="A33" s="51"/>
      <c r="B33" s="195"/>
      <c r="C33" s="196"/>
      <c r="D33" s="53"/>
      <c r="E33" s="78"/>
      <c r="F33" s="69"/>
      <c r="G33" s="35"/>
    </row>
    <row r="34" spans="1:7" ht="16" thickBot="1" x14ac:dyDescent="0.4">
      <c r="A34" s="25"/>
      <c r="B34" s="190"/>
      <c r="C34" s="191"/>
      <c r="D34" s="66"/>
      <c r="E34" s="87"/>
      <c r="F34" s="69"/>
      <c r="G34" s="24"/>
    </row>
    <row r="35" spans="1:7" ht="16.5" thickTop="1" thickBot="1" x14ac:dyDescent="0.4">
      <c r="B35" s="188" t="s">
        <v>31</v>
      </c>
      <c r="C35" s="189"/>
      <c r="D35" s="65">
        <f>SUM(D17:D33)</f>
        <v>1049.3799999999999</v>
      </c>
      <c r="E35" s="72"/>
      <c r="F35" s="88"/>
      <c r="G35" s="45"/>
    </row>
    <row r="36" spans="1:7" ht="15" thickBot="1" x14ac:dyDescent="0.4">
      <c r="A36" s="43"/>
      <c r="B36" s="44"/>
      <c r="C36" s="44"/>
      <c r="D36" s="44"/>
      <c r="E36" s="44"/>
      <c r="F36" s="44"/>
      <c r="G36" s="45"/>
    </row>
    <row r="37" spans="1:7" ht="15" thickBot="1" x14ac:dyDescent="0.4">
      <c r="A37" s="43"/>
      <c r="B37" s="43"/>
      <c r="C37" s="43"/>
      <c r="D37" s="43"/>
      <c r="E37" s="43"/>
      <c r="F37" s="43"/>
      <c r="G37" s="45"/>
    </row>
    <row r="38" spans="1:7" ht="15" thickBot="1" x14ac:dyDescent="0.4">
      <c r="A38" s="43"/>
      <c r="B38" s="43"/>
      <c r="C38" s="43"/>
      <c r="D38" s="43"/>
      <c r="E38" s="43"/>
      <c r="F38" s="43"/>
      <c r="G38" s="45"/>
    </row>
    <row r="39" spans="1:7" x14ac:dyDescent="0.35">
      <c r="A39" s="43"/>
      <c r="B39" s="43"/>
      <c r="C39" s="43"/>
      <c r="D39" s="43"/>
      <c r="E39" s="43"/>
      <c r="F39" s="43"/>
      <c r="G39" s="124"/>
    </row>
    <row r="40" spans="1:7" x14ac:dyDescent="0.35">
      <c r="A40" s="39"/>
      <c r="B40" s="40"/>
      <c r="C40" s="40"/>
      <c r="D40" s="40"/>
      <c r="E40" s="40"/>
      <c r="F40" s="94"/>
    </row>
  </sheetData>
  <mergeCells count="35">
    <mergeCell ref="B33:C33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A15:B15"/>
    <mergeCell ref="B16:C16"/>
    <mergeCell ref="B17:C17"/>
    <mergeCell ref="B21:C21"/>
    <mergeCell ref="B22:C22"/>
    <mergeCell ref="B18:C18"/>
    <mergeCell ref="B19:C19"/>
    <mergeCell ref="B20:C20"/>
    <mergeCell ref="B35:C35"/>
    <mergeCell ref="B34:C34"/>
    <mergeCell ref="A6:B6"/>
    <mergeCell ref="A1:B1"/>
    <mergeCell ref="A2:B2"/>
    <mergeCell ref="A3:B3"/>
    <mergeCell ref="A4:B4"/>
    <mergeCell ref="A5:B5"/>
    <mergeCell ref="A7:B7"/>
    <mergeCell ref="A8:B8"/>
    <mergeCell ref="C9:E9"/>
    <mergeCell ref="A10:B10"/>
    <mergeCell ref="C11:E11"/>
    <mergeCell ref="A12:B12"/>
    <mergeCell ref="D13:E13"/>
    <mergeCell ref="A14:B14"/>
  </mergeCells>
  <conditionalFormatting sqref="B17:B35">
    <cfRule type="timePeriod" dxfId="1" priority="1" timePeriod="lastMonth">
      <formula>AND(MONTH(B17)=MONTH(EDATE(TODAY(),0-1)),YEAR(B17)=YEAR(EDATE(TODAY(),0-1)))</formula>
    </cfRule>
  </conditionalFormatting>
  <pageMargins left="0.7" right="0.7" top="0.75" bottom="0.75" header="0.3" footer="0.3"/>
  <pageSetup scale="7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from drop down menu._x000a_">
          <x14:formula1>
            <xm:f>'Drop Down Menu'!$C$3:$C$10</xm:f>
          </x14:formula1>
          <xm:sqref>F17:F34</xm:sqref>
        </x14:dataValidation>
        <x14:dataValidation type="list" allowBlank="1" showInputMessage="1" showErrorMessage="1" prompt="Select from the drop down list.">
          <x14:formula1>
            <xm:f>'Drop Down Menu'!$A$3:$A$12</xm:f>
          </x14:formula1>
          <xm:sqref>E17:E34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37"/>
  <sheetViews>
    <sheetView showGridLines="0" topLeftCell="A18" zoomScaleNormal="100" workbookViewId="0">
      <selection activeCell="R45" sqref="R45"/>
    </sheetView>
  </sheetViews>
  <sheetFormatPr defaultColWidth="8.7265625" defaultRowHeight="14.5" x14ac:dyDescent="0.35"/>
  <cols>
    <col min="1" max="1" width="4.54296875" customWidth="1"/>
    <col min="2" max="3" width="7" customWidth="1"/>
    <col min="4" max="4" width="14.1796875" customWidth="1"/>
    <col min="5" max="5" width="28.26953125" customWidth="1"/>
    <col min="6" max="6" width="38.54296875" customWidth="1"/>
  </cols>
  <sheetData>
    <row r="1" spans="1:7" x14ac:dyDescent="0.35">
      <c r="A1" s="178"/>
      <c r="B1" s="178"/>
      <c r="C1" s="24"/>
      <c r="D1" s="24"/>
      <c r="E1" s="24"/>
      <c r="F1" s="24"/>
      <c r="G1" s="24"/>
    </row>
    <row r="2" spans="1:7" x14ac:dyDescent="0.35">
      <c r="A2" s="178"/>
      <c r="B2" s="178"/>
      <c r="C2" s="24"/>
      <c r="D2" s="24"/>
      <c r="E2" s="24"/>
      <c r="F2" s="24"/>
      <c r="G2" s="24"/>
    </row>
    <row r="3" spans="1:7" x14ac:dyDescent="0.35">
      <c r="A3" s="178"/>
      <c r="B3" s="178"/>
      <c r="C3" s="24"/>
      <c r="D3" s="24"/>
      <c r="E3" s="24"/>
      <c r="F3" s="24"/>
      <c r="G3" s="24"/>
    </row>
    <row r="4" spans="1:7" x14ac:dyDescent="0.35">
      <c r="A4" s="178"/>
      <c r="B4" s="178"/>
      <c r="C4" s="24"/>
      <c r="D4" s="24"/>
      <c r="E4" s="24"/>
      <c r="F4" s="24"/>
      <c r="G4" s="24"/>
    </row>
    <row r="5" spans="1:7" x14ac:dyDescent="0.35">
      <c r="A5" s="178"/>
      <c r="B5" s="178"/>
      <c r="C5" s="24"/>
      <c r="D5" s="24"/>
      <c r="E5" s="24"/>
      <c r="F5" s="24"/>
      <c r="G5" s="24"/>
    </row>
    <row r="6" spans="1:7" x14ac:dyDescent="0.35">
      <c r="A6" s="178"/>
      <c r="B6" s="178"/>
      <c r="C6" s="24"/>
      <c r="D6" s="24"/>
      <c r="E6" s="24"/>
      <c r="F6" s="24"/>
      <c r="G6" s="24"/>
    </row>
    <row r="7" spans="1:7" x14ac:dyDescent="0.35">
      <c r="A7" s="192"/>
      <c r="B7" s="192"/>
      <c r="C7" s="37"/>
      <c r="D7" s="37"/>
      <c r="E7" s="37"/>
      <c r="F7" s="37"/>
      <c r="G7" s="37"/>
    </row>
    <row r="8" spans="1:7" x14ac:dyDescent="0.35">
      <c r="A8" s="182"/>
      <c r="B8" s="182"/>
      <c r="C8" s="25"/>
      <c r="D8" s="25"/>
      <c r="E8" s="25"/>
      <c r="F8" s="25"/>
      <c r="G8" s="34"/>
    </row>
    <row r="9" spans="1:7" ht="15.5" x14ac:dyDescent="0.35">
      <c r="A9" s="25"/>
      <c r="B9" s="26" t="s">
        <v>19</v>
      </c>
      <c r="C9" s="181" t="s">
        <v>17</v>
      </c>
      <c r="D9" s="181"/>
      <c r="E9" s="181"/>
      <c r="F9" s="27"/>
      <c r="G9" s="35"/>
    </row>
    <row r="10" spans="1:7" ht="15.5" x14ac:dyDescent="0.35">
      <c r="A10" s="182"/>
      <c r="B10" s="182"/>
      <c r="C10" s="27"/>
      <c r="D10" s="27"/>
      <c r="E10" s="27"/>
      <c r="F10" s="27"/>
      <c r="G10" s="35"/>
    </row>
    <row r="11" spans="1:7" ht="15.5" x14ac:dyDescent="0.35">
      <c r="A11" s="25"/>
      <c r="B11" s="26" t="s">
        <v>20</v>
      </c>
      <c r="C11" s="181" t="s">
        <v>18</v>
      </c>
      <c r="D11" s="181"/>
      <c r="E11" s="181"/>
      <c r="F11" s="27"/>
      <c r="G11" s="35"/>
    </row>
    <row r="12" spans="1:7" ht="15.5" x14ac:dyDescent="0.35">
      <c r="A12" s="182"/>
      <c r="B12" s="182"/>
      <c r="C12" s="27"/>
      <c r="D12" s="27"/>
      <c r="E12" s="27"/>
      <c r="F12" s="27"/>
      <c r="G12" s="35"/>
    </row>
    <row r="13" spans="1:7" ht="15.65" customHeight="1" x14ac:dyDescent="0.35">
      <c r="A13" s="25"/>
      <c r="B13" s="26" t="s">
        <v>22</v>
      </c>
      <c r="C13" s="27"/>
      <c r="D13" s="145" t="s">
        <v>23</v>
      </c>
      <c r="E13" s="145"/>
      <c r="F13" s="27"/>
      <c r="G13" s="35"/>
    </row>
    <row r="14" spans="1:7" ht="15.5" x14ac:dyDescent="0.35">
      <c r="A14" s="182"/>
      <c r="B14" s="182"/>
      <c r="C14" s="27"/>
      <c r="D14" s="27"/>
      <c r="E14" s="27"/>
      <c r="F14" s="27"/>
      <c r="G14" s="35"/>
    </row>
    <row r="15" spans="1:7" ht="15.5" x14ac:dyDescent="0.35">
      <c r="A15" s="182"/>
      <c r="B15" s="182"/>
      <c r="C15" s="27"/>
      <c r="D15" s="27"/>
      <c r="E15" s="27"/>
      <c r="F15" s="27"/>
      <c r="G15" s="35"/>
    </row>
    <row r="16" spans="1:7" ht="24" customHeight="1" x14ac:dyDescent="0.35">
      <c r="A16" s="28"/>
      <c r="B16" s="193" t="s">
        <v>24</v>
      </c>
      <c r="C16" s="194"/>
      <c r="D16" s="50" t="s">
        <v>25</v>
      </c>
      <c r="E16" s="73" t="s">
        <v>26</v>
      </c>
      <c r="F16" s="50" t="s">
        <v>27</v>
      </c>
      <c r="G16" s="36"/>
    </row>
    <row r="17" spans="1:7" ht="15.65" customHeight="1" x14ac:dyDescent="0.35">
      <c r="A17" s="25"/>
      <c r="B17" s="195" t="s">
        <v>37</v>
      </c>
      <c r="C17" s="196"/>
      <c r="D17" s="52"/>
      <c r="E17" s="84"/>
      <c r="F17" s="69"/>
      <c r="G17" s="35"/>
    </row>
    <row r="18" spans="1:7" ht="15.65" customHeight="1" x14ac:dyDescent="0.35">
      <c r="A18" s="25"/>
      <c r="B18" s="195"/>
      <c r="C18" s="196"/>
      <c r="D18" s="52"/>
      <c r="E18" s="78"/>
      <c r="F18" s="69"/>
      <c r="G18" s="35"/>
    </row>
    <row r="19" spans="1:7" ht="15.65" customHeight="1" x14ac:dyDescent="0.35">
      <c r="A19" s="25"/>
      <c r="B19" s="195"/>
      <c r="C19" s="196"/>
      <c r="D19" s="52"/>
      <c r="E19" s="78"/>
      <c r="F19" s="69"/>
      <c r="G19" s="35"/>
    </row>
    <row r="20" spans="1:7" ht="15.65" customHeight="1" x14ac:dyDescent="0.35">
      <c r="A20" s="25"/>
      <c r="B20" s="195"/>
      <c r="C20" s="196"/>
      <c r="D20" s="52"/>
      <c r="E20" s="78"/>
      <c r="F20" s="69"/>
      <c r="G20" s="35"/>
    </row>
    <row r="21" spans="1:7" ht="15.65" customHeight="1" x14ac:dyDescent="0.35">
      <c r="A21" s="25"/>
      <c r="B21" s="195"/>
      <c r="C21" s="196"/>
      <c r="D21" s="52"/>
      <c r="E21" s="78"/>
      <c r="F21" s="69"/>
      <c r="G21" s="35"/>
    </row>
    <row r="22" spans="1:7" ht="15.65" customHeight="1" x14ac:dyDescent="0.35">
      <c r="A22" s="25"/>
      <c r="B22" s="195"/>
      <c r="C22" s="196"/>
      <c r="D22" s="52"/>
      <c r="E22" s="78"/>
      <c r="F22" s="69"/>
      <c r="G22" s="35"/>
    </row>
    <row r="23" spans="1:7" ht="15.65" customHeight="1" x14ac:dyDescent="0.35">
      <c r="A23" s="25"/>
      <c r="B23" s="195"/>
      <c r="C23" s="196"/>
      <c r="D23" s="52"/>
      <c r="E23" s="78"/>
      <c r="F23" s="69"/>
      <c r="G23" s="35"/>
    </row>
    <row r="24" spans="1:7" ht="15.65" customHeight="1" x14ac:dyDescent="0.35">
      <c r="A24" s="25"/>
      <c r="B24" s="195"/>
      <c r="C24" s="196"/>
      <c r="D24" s="52"/>
      <c r="E24" s="78"/>
      <c r="F24" s="69"/>
      <c r="G24" s="35"/>
    </row>
    <row r="25" spans="1:7" ht="15.65" customHeight="1" x14ac:dyDescent="0.35">
      <c r="A25" s="25"/>
      <c r="B25" s="195"/>
      <c r="C25" s="196"/>
      <c r="D25" s="52"/>
      <c r="E25" s="78"/>
      <c r="F25" s="69"/>
      <c r="G25" s="35"/>
    </row>
    <row r="26" spans="1:7" ht="15.65" customHeight="1" x14ac:dyDescent="0.35">
      <c r="A26" s="25"/>
      <c r="B26" s="195"/>
      <c r="C26" s="196"/>
      <c r="D26" s="52"/>
      <c r="E26" s="78"/>
      <c r="F26" s="69"/>
      <c r="G26" s="35"/>
    </row>
    <row r="27" spans="1:7" ht="15.65" customHeight="1" x14ac:dyDescent="0.35">
      <c r="A27" s="25"/>
      <c r="B27" s="195"/>
      <c r="C27" s="196"/>
      <c r="D27" s="52"/>
      <c r="E27" s="78"/>
      <c r="F27" s="69"/>
      <c r="G27" s="35"/>
    </row>
    <row r="28" spans="1:7" ht="15.65" customHeight="1" x14ac:dyDescent="0.35">
      <c r="A28" s="25"/>
      <c r="B28" s="195"/>
      <c r="C28" s="196"/>
      <c r="D28" s="52"/>
      <c r="E28" s="78"/>
      <c r="F28" s="69"/>
      <c r="G28" s="35"/>
    </row>
    <row r="29" spans="1:7" ht="15.5" x14ac:dyDescent="0.35">
      <c r="A29" s="25"/>
      <c r="B29" s="195"/>
      <c r="C29" s="196"/>
      <c r="D29" s="52"/>
      <c r="E29" s="78"/>
      <c r="F29" s="69"/>
      <c r="G29" s="24"/>
    </row>
    <row r="30" spans="1:7" ht="15.5" x14ac:dyDescent="0.35">
      <c r="A30" s="51"/>
      <c r="B30" s="195"/>
      <c r="C30" s="196"/>
      <c r="D30" s="53"/>
      <c r="E30" s="78"/>
      <c r="F30" s="69"/>
      <c r="G30" s="35"/>
    </row>
    <row r="31" spans="1:7" ht="16" thickBot="1" x14ac:dyDescent="0.4">
      <c r="A31" s="25"/>
      <c r="B31" s="190"/>
      <c r="C31" s="191"/>
      <c r="D31" s="66"/>
      <c r="E31" s="87"/>
      <c r="F31" s="69"/>
      <c r="G31" s="24"/>
    </row>
    <row r="32" spans="1:7" ht="16.5" thickTop="1" thickBot="1" x14ac:dyDescent="0.4">
      <c r="B32" s="188" t="s">
        <v>31</v>
      </c>
      <c r="C32" s="189"/>
      <c r="D32" s="65">
        <f>SUM(D17:D30)</f>
        <v>0</v>
      </c>
      <c r="E32" s="72"/>
      <c r="F32" s="88"/>
      <c r="G32" s="45"/>
    </row>
    <row r="33" spans="1:7" ht="15" thickBot="1" x14ac:dyDescent="0.4">
      <c r="A33" s="43"/>
      <c r="B33" s="44"/>
      <c r="C33" s="44"/>
      <c r="D33" s="44"/>
      <c r="E33" s="44"/>
      <c r="F33" s="44"/>
      <c r="G33" s="45"/>
    </row>
    <row r="34" spans="1:7" ht="15" thickBot="1" x14ac:dyDescent="0.4">
      <c r="A34" s="43"/>
      <c r="B34" s="43"/>
      <c r="C34" s="43"/>
      <c r="D34" s="43"/>
      <c r="E34" s="43"/>
      <c r="F34" s="43"/>
      <c r="G34" s="45"/>
    </row>
    <row r="35" spans="1:7" ht="15" thickBot="1" x14ac:dyDescent="0.4">
      <c r="A35" s="43"/>
      <c r="B35" s="43"/>
      <c r="C35" s="43"/>
      <c r="D35" s="43"/>
      <c r="E35" s="43"/>
      <c r="F35" s="43"/>
      <c r="G35" s="45"/>
    </row>
    <row r="36" spans="1:7" x14ac:dyDescent="0.35">
      <c r="A36" s="43"/>
      <c r="B36" s="43"/>
      <c r="C36" s="43"/>
      <c r="D36" s="43"/>
      <c r="E36" s="43"/>
      <c r="F36" s="43"/>
      <c r="G36" s="124"/>
    </row>
    <row r="37" spans="1:7" x14ac:dyDescent="0.35">
      <c r="A37" s="39"/>
      <c r="B37" s="40"/>
      <c r="C37" s="40"/>
      <c r="D37" s="40"/>
      <c r="E37" s="40"/>
      <c r="F37" s="94"/>
    </row>
  </sheetData>
  <mergeCells count="32">
    <mergeCell ref="A6:B6"/>
    <mergeCell ref="A7:B7"/>
    <mergeCell ref="A8:B8"/>
    <mergeCell ref="A1:B1"/>
    <mergeCell ref="A2:B2"/>
    <mergeCell ref="A3:B3"/>
    <mergeCell ref="A4:B4"/>
    <mergeCell ref="A5:B5"/>
    <mergeCell ref="C9:E9"/>
    <mergeCell ref="A10:B10"/>
    <mergeCell ref="C11:E11"/>
    <mergeCell ref="B24:C24"/>
    <mergeCell ref="D13:E13"/>
    <mergeCell ref="A14:B14"/>
    <mergeCell ref="A15:B15"/>
    <mergeCell ref="B16:C16"/>
    <mergeCell ref="B17:C17"/>
    <mergeCell ref="B18:C18"/>
    <mergeCell ref="B19:C19"/>
    <mergeCell ref="B20:C20"/>
    <mergeCell ref="B21:C21"/>
    <mergeCell ref="B22:C22"/>
    <mergeCell ref="B23:C23"/>
    <mergeCell ref="A12:B12"/>
    <mergeCell ref="B31:C31"/>
    <mergeCell ref="B32:C32"/>
    <mergeCell ref="B25:C25"/>
    <mergeCell ref="B26:C26"/>
    <mergeCell ref="B27:C27"/>
    <mergeCell ref="B28:C28"/>
    <mergeCell ref="B29:C29"/>
    <mergeCell ref="B30:C30"/>
  </mergeCells>
  <conditionalFormatting sqref="B17:B32">
    <cfRule type="timePeriod" dxfId="0" priority="1" timePeriod="lastMonth">
      <formula>AND(MONTH(B17)=MONTH(EDATE(TODAY(),0-1)),YEAR(B17)=YEAR(EDATE(TODAY(),0-1)))</formula>
    </cfRule>
  </conditionalFormatting>
  <pageMargins left="0.7" right="0.7" top="0.75" bottom="0.75" header="0.3" footer="0.3"/>
  <pageSetup scale="77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from the drop down list.">
          <x14:formula1>
            <xm:f>'Drop Down Menu'!$A$3:$A$12</xm:f>
          </x14:formula1>
          <xm:sqref>E17:E31</xm:sqref>
        </x14:dataValidation>
        <x14:dataValidation type="list" allowBlank="1" showInputMessage="1" showErrorMessage="1" prompt="Select from drop down menu._x000a_">
          <x14:formula1>
            <xm:f>'Drop Down Menu'!$C$3:$C$10</xm:f>
          </x14:formula1>
          <xm:sqref>F17:F31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opLeftCell="A4" workbookViewId="0"/>
  </sheetViews>
  <sheetFormatPr defaultRowHeight="14.5" x14ac:dyDescent="0.35"/>
  <cols>
    <col min="1" max="1" width="27.54296875" customWidth="1"/>
    <col min="2" max="2" width="10.54296875" customWidth="1"/>
    <col min="3" max="3" width="38.81640625" customWidth="1"/>
  </cols>
  <sheetData>
    <row r="1" spans="1:3" x14ac:dyDescent="0.35">
      <c r="A1" s="54"/>
      <c r="B1" s="54"/>
      <c r="C1" s="54"/>
    </row>
    <row r="2" spans="1:3" x14ac:dyDescent="0.35">
      <c r="A2" s="123" t="s">
        <v>41</v>
      </c>
      <c r="B2" s="54"/>
      <c r="C2" s="123" t="s">
        <v>42</v>
      </c>
    </row>
    <row r="3" spans="1:3" x14ac:dyDescent="0.35">
      <c r="A3" s="55" t="s">
        <v>43</v>
      </c>
      <c r="B3" s="54"/>
      <c r="C3" s="55" t="s">
        <v>44</v>
      </c>
    </row>
    <row r="4" spans="1:3" x14ac:dyDescent="0.35">
      <c r="A4" s="55" t="s">
        <v>35</v>
      </c>
      <c r="B4" s="54"/>
      <c r="C4" s="55" t="s">
        <v>45</v>
      </c>
    </row>
    <row r="5" spans="1:3" x14ac:dyDescent="0.35">
      <c r="A5" s="55" t="s">
        <v>39</v>
      </c>
      <c r="B5" s="54"/>
      <c r="C5" s="55" t="s">
        <v>46</v>
      </c>
    </row>
    <row r="6" spans="1:3" x14ac:dyDescent="0.35">
      <c r="A6" s="55" t="s">
        <v>32</v>
      </c>
      <c r="B6" s="54"/>
      <c r="C6" s="55" t="s">
        <v>40</v>
      </c>
    </row>
    <row r="7" spans="1:3" x14ac:dyDescent="0.35">
      <c r="A7" s="55" t="s">
        <v>30</v>
      </c>
      <c r="B7" s="54"/>
      <c r="C7" s="55" t="s">
        <v>47</v>
      </c>
    </row>
    <row r="8" spans="1:3" x14ac:dyDescent="0.35">
      <c r="A8" s="55" t="s">
        <v>34</v>
      </c>
      <c r="B8" s="54"/>
      <c r="C8" s="55" t="s">
        <v>29</v>
      </c>
    </row>
    <row r="9" spans="1:3" x14ac:dyDescent="0.35">
      <c r="A9" s="55" t="s">
        <v>33</v>
      </c>
      <c r="B9" s="54"/>
      <c r="C9" s="55" t="s">
        <v>48</v>
      </c>
    </row>
    <row r="10" spans="1:3" x14ac:dyDescent="0.35">
      <c r="A10" s="55" t="s">
        <v>28</v>
      </c>
      <c r="B10" s="54"/>
      <c r="C10" s="56" t="s">
        <v>36</v>
      </c>
    </row>
    <row r="11" spans="1:3" x14ac:dyDescent="0.35">
      <c r="A11" s="55" t="s">
        <v>49</v>
      </c>
      <c r="B11" s="54"/>
      <c r="C11" s="54"/>
    </row>
    <row r="12" spans="1:3" x14ac:dyDescent="0.35">
      <c r="A12" s="56" t="s">
        <v>50</v>
      </c>
      <c r="B12" s="54"/>
      <c r="C12" s="54"/>
    </row>
    <row r="13" spans="1:3" x14ac:dyDescent="0.35">
      <c r="A13" s="54"/>
      <c r="B13" s="54"/>
      <c r="C13" s="5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150eba45e834f64b415389e9520c2a9 xmlns="d52e9a23-9b50-44be-9487-3ed972bbc255">
      <Terms xmlns="http://schemas.microsoft.com/office/infopath/2007/PartnerControls"/>
    </f150eba45e834f64b415389e9520c2a9>
    <lcf76f155ced4ddcb4097134ff3c332f xmlns="d52e9a23-9b50-44be-9487-3ed972bbc255">
      <Terms xmlns="http://schemas.microsoft.com/office/infopath/2007/PartnerControls"/>
    </lcf76f155ced4ddcb4097134ff3c332f>
    <TaxCatchAll xmlns="26b1057e-9e5b-4628-bb7b-ee49f787d538" xsi:nil="true"/>
    <_dlc_DocId xmlns="26b1057e-9e5b-4628-bb7b-ee49f787d538">KZC3AZS45EPJ-145099737-22607</_dlc_DocId>
    <_dlc_DocIdUrl xmlns="26b1057e-9e5b-4628-bb7b-ee49f787d538">
      <Url>https://homecommunitycare.sharepoint.com/sites/SP-PROV-CSF-FIN/_layouts/15/DocIdRedir.aspx?ID=KZC3AZS45EPJ-145099737-22607</Url>
      <Description>KZC3AZS45EPJ-145099737-22607</Description>
    </_dlc_DocIdUrl>
    <_Flow_SignoffStatus xmlns="d52e9a23-9b50-44be-9487-3ed972bbc255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06824106CF6645B138C3678D35008B" ma:contentTypeVersion="17" ma:contentTypeDescription="Create a new document." ma:contentTypeScope="" ma:versionID="b1ab62dce00c7f177a6ab90529534503">
  <xsd:schema xmlns:xsd="http://www.w3.org/2001/XMLSchema" xmlns:xs="http://www.w3.org/2001/XMLSchema" xmlns:p="http://schemas.microsoft.com/office/2006/metadata/properties" xmlns:ns2="d52e9a23-9b50-44be-9487-3ed972bbc255" xmlns:ns3="26b1057e-9e5b-4628-bb7b-ee49f787d538" targetNamespace="http://schemas.microsoft.com/office/2006/metadata/properties" ma:root="true" ma:fieldsID="57787744198a9041cc0ca3aa47ef9931" ns2:_="" ns3:_="">
    <xsd:import namespace="d52e9a23-9b50-44be-9487-3ed972bbc255"/>
    <xsd:import namespace="26b1057e-9e5b-4628-bb7b-ee49f787d538"/>
    <xsd:element name="properties">
      <xsd:complexType>
        <xsd:sequence>
          <xsd:element name="documentManagement">
            <xsd:complexType>
              <xsd:all>
                <xsd:element ref="ns2:f150eba45e834f64b415389e9520c2a9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2e9a23-9b50-44be-9487-3ed972bbc255" elementFormDefault="qualified">
    <xsd:import namespace="http://schemas.microsoft.com/office/2006/documentManagement/types"/>
    <xsd:import namespace="http://schemas.microsoft.com/office/infopath/2007/PartnerControls"/>
    <xsd:element name="f150eba45e834f64b415389e9520c2a9" ma:index="9" nillable="true" ma:taxonomy="true" ma:internalName="f150eba45e834f64b415389e9520c2a9" ma:taxonomyFieldName="Document_x0020_Status" ma:displayName="Document Status" ma:default="" ma:fieldId="{f150eba4-5e83-4f64-b415-389e9520c2a9}" ma:sspId="a057dd97-b71c-49f6-89f4-8bec1fab1540" ma:termSetId="b2d22dca-ed9d-4bfa-a9c1-ea5b8cf411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057dd97-b71c-49f6-89f4-8bec1fab15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5" nillable="true" ma:displayName="Sign-off status" ma:internalName="_x0024_Resources_x003a_core_x002c_Signoff_Status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b1057e-9e5b-4628-bb7b-ee49f787d53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df1acb6-273f-49f9-a6c2-ea27933887e0}" ma:internalName="TaxCatchAll" ma:showField="CatchAllData" ma:web="26b1057e-9e5b-4628-bb7b-ee49f787d5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48BB84-1810-4A53-83E8-D6A167D44AE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3A1BAC86-152A-4BD5-8769-AD9127851F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513B05-C5EC-441A-A619-275BFA215553}">
  <ds:schemaRefs>
    <ds:schemaRef ds:uri="26b1057e-9e5b-4628-bb7b-ee49f787d538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d52e9a23-9b50-44be-9487-3ed972bbc255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666C142A-BDE4-4044-BC8D-D0FCEEC165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2e9a23-9b50-44be-9487-3ed972bbc255"/>
    <ds:schemaRef ds:uri="26b1057e-9e5b-4628-bb7b-ee49f787d5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e50ad97-83b5-4710-a32d-63677b457a5c}" enabled="1" method="Standard" siteId="{3e1c8459-76b0-41e2-9384-08b8e6adad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6</vt:i4>
      </vt:variant>
    </vt:vector>
  </HeadingPairs>
  <TitlesOfParts>
    <vt:vector size="15" baseType="lpstr">
      <vt:lpstr>Summary</vt:lpstr>
      <vt:lpstr>Anna Greenberg</vt:lpstr>
      <vt:lpstr>Lisa Tweedy</vt:lpstr>
      <vt:lpstr>Cindy Ward</vt:lpstr>
      <vt:lpstr>Tini Le</vt:lpstr>
      <vt:lpstr>Marla Krakower</vt:lpstr>
      <vt:lpstr>Lisa Burden</vt:lpstr>
      <vt:lpstr>Michael  McClurg</vt:lpstr>
      <vt:lpstr>Drop Down Menu</vt:lpstr>
      <vt:lpstr>'Anna Greenberg'!Print_Area</vt:lpstr>
      <vt:lpstr>'Cindy Ward'!Print_Area</vt:lpstr>
      <vt:lpstr>'Lisa Tweedy'!Print_Area</vt:lpstr>
      <vt:lpstr>'Marla Krakower'!Print_Area</vt:lpstr>
      <vt:lpstr>Summary!Print_Area</vt:lpstr>
      <vt:lpstr>'Tini Le'!Print_Area</vt:lpstr>
    </vt:vector>
  </TitlesOfParts>
  <Manager/>
  <Company>Health Shared Services Ontario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Dashnay, Sheryl</dc:creator>
  <cp:keywords/>
  <dc:description/>
  <cp:lastModifiedBy>Zhang, Ann</cp:lastModifiedBy>
  <cp:revision/>
  <cp:lastPrinted>2025-07-16T13:57:04Z</cp:lastPrinted>
  <dcterms:created xsi:type="dcterms:W3CDTF">2023-01-30T17:17:08Z</dcterms:created>
  <dcterms:modified xsi:type="dcterms:W3CDTF">2025-07-16T13:57:37Z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0x010100B806824106CF6645B138C3678D35008B</vt:lpwstr>
  </property>
  <property fmtid="{D5CDD505-2E9C-101B-9397-08002B2CF9AE}" pid="3" name="MSIP_Label_9e50ad97-83b5-4710-a32d-63677b457a5c_Enabled">
    <vt:lpwstr>true</vt:lpwstr>
  </property>
  <property fmtid="{D5CDD505-2E9C-101B-9397-08002B2CF9AE}" pid="4" name="MSIP_Label_9e50ad97-83b5-4710-a32d-63677b457a5c_SetDate">
    <vt:lpwstr>2024-07-19T18:55:53Z</vt:lpwstr>
  </property>
  <property fmtid="{D5CDD505-2E9C-101B-9397-08002B2CF9AE}" pid="5" name="MSIP_Label_9e50ad97-83b5-4710-a32d-63677b457a5c_Method">
    <vt:lpwstr>Standard</vt:lpwstr>
  </property>
  <property fmtid="{D5CDD505-2E9C-101B-9397-08002B2CF9AE}" pid="6" name="MSIP_Label_9e50ad97-83b5-4710-a32d-63677b457a5c_Name">
    <vt:lpwstr>Unclassified Sensitivity</vt:lpwstr>
  </property>
  <property fmtid="{D5CDD505-2E9C-101B-9397-08002B2CF9AE}" pid="7" name="MSIP_Label_9e50ad97-83b5-4710-a32d-63677b457a5c_SiteId">
    <vt:lpwstr>3e1c8459-76b0-41e2-9384-08b8e6adadbc</vt:lpwstr>
  </property>
  <property fmtid="{D5CDD505-2E9C-101B-9397-08002B2CF9AE}" pid="8" name="MSIP_Label_9e50ad97-83b5-4710-a32d-63677b457a5c_ActionId">
    <vt:lpwstr>bd6880a2-a915-413b-9b84-08bae07997b5</vt:lpwstr>
  </property>
  <property fmtid="{D5CDD505-2E9C-101B-9397-08002B2CF9AE}" pid="9" name="MSIP_Label_9e50ad97-83b5-4710-a32d-63677b457a5c_ContentBits">
    <vt:lpwstr>2</vt:lpwstr>
  </property>
  <property fmtid="{D5CDD505-2E9C-101B-9397-08002B2CF9AE}" pid="10" name="_dlc_DocIdItemGuid">
    <vt:lpwstr>9f77c9b9-e307-432b-a872-bc2a4dcb2536</vt:lpwstr>
  </property>
  <property fmtid="{D5CDD505-2E9C-101B-9397-08002B2CF9AE}" pid="11" name="MediaServiceImageTags">
    <vt:lpwstr/>
  </property>
  <property fmtid="{D5CDD505-2E9C-101B-9397-08002B2CF9AE}" pid="12" name="Document Status">
    <vt:lpwstr/>
  </property>
  <property fmtid="{D5CDD505-2E9C-101B-9397-08002B2CF9AE}" pid="13" name="Document_x0020_Status">
    <vt:lpwstr/>
  </property>
</Properties>
</file>